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Nas_hydro\OSVČ\akce\rozpočty\25_12_Husí potok_Stachovice\"/>
    </mc:Choice>
  </mc:AlternateContent>
  <bookViews>
    <workbookView xWindow="0" yWindow="0" windowWidth="0" windowHeight="0"/>
  </bookViews>
  <sheets>
    <sheet name="Rekapitulace stavby" sheetId="1" r:id="rId1"/>
    <sheet name="SO 01 - Podélné opevnění" sheetId="2" r:id="rId2"/>
    <sheet name="SO 02 - Odstranění nánosů" sheetId="3" r:id="rId3"/>
    <sheet name="SO 03 - Dorovnání terénu" sheetId="4" r:id="rId4"/>
    <sheet name="SO 04 - Příčné objekty" sheetId="5" r:id="rId5"/>
    <sheet name="VRN - Vedlejší rozpočtov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Podélné opevnění'!$C$119:$K$176</definedName>
    <definedName name="_xlnm.Print_Area" localSheetId="1">'SO 01 - Podélné opevnění'!$C$107:$J$176</definedName>
    <definedName name="_xlnm.Print_Titles" localSheetId="1">'SO 01 - Podélné opevnění'!$119:$119</definedName>
    <definedName name="_xlnm._FilterDatabase" localSheetId="2" hidden="1">'SO 02 - Odstranění nánosů'!$C$117:$K$131</definedName>
    <definedName name="_xlnm.Print_Area" localSheetId="2">'SO 02 - Odstranění nánosů'!$C$105:$J$131</definedName>
    <definedName name="_xlnm.Print_Titles" localSheetId="2">'SO 02 - Odstranění nánosů'!$117:$117</definedName>
    <definedName name="_xlnm._FilterDatabase" localSheetId="3" hidden="1">'SO 03 - Dorovnání terénu'!$C$117:$K$135</definedName>
    <definedName name="_xlnm.Print_Area" localSheetId="3">'SO 03 - Dorovnání terénu'!$C$105:$J$135</definedName>
    <definedName name="_xlnm.Print_Titles" localSheetId="3">'SO 03 - Dorovnání terénu'!$117:$117</definedName>
    <definedName name="_xlnm._FilterDatabase" localSheetId="4" hidden="1">'SO 04 - Příčné objekty'!$C$118:$K$156</definedName>
    <definedName name="_xlnm.Print_Area" localSheetId="4">'SO 04 - Příčné objekty'!$C$106:$J$156</definedName>
    <definedName name="_xlnm.Print_Titles" localSheetId="4">'SO 04 - Příčné objekty'!$118:$118</definedName>
    <definedName name="_xlnm._FilterDatabase" localSheetId="5" hidden="1">'VRN - Vedlejší rozpočtové...'!$C$117:$K$138</definedName>
    <definedName name="_xlnm.Print_Area" localSheetId="5">'VRN - Vedlejší rozpočtové...'!$C$105:$J$138</definedName>
    <definedName name="_xlnm.Print_Titles" localSheetId="5">'VRN - Vedlejší rozpočtové...'!$117:$117</definedName>
  </definedNames>
  <calcPr/>
</workbook>
</file>

<file path=xl/calcChain.xml><?xml version="1.0" encoding="utf-8"?>
<calcChain xmlns="http://schemas.openxmlformats.org/spreadsheetml/2006/main">
  <c i="1" l="1" r="AX99"/>
  <c i="6" r="J37"/>
  <c r="J36"/>
  <c i="1" r="AY99"/>
  <c i="6" r="J35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2"/>
  <c r="E110"/>
  <c r="J92"/>
  <c r="J91"/>
  <c r="F89"/>
  <c r="E87"/>
  <c r="J18"/>
  <c r="E18"/>
  <c r="F115"/>
  <c r="J17"/>
  <c r="J15"/>
  <c r="E15"/>
  <c r="F91"/>
  <c r="J14"/>
  <c r="J12"/>
  <c r="J112"/>
  <c r="E7"/>
  <c r="E108"/>
  <c i="5" r="J37"/>
  <c r="J36"/>
  <c i="1" r="AY98"/>
  <c i="5" r="J35"/>
  <c i="1" r="AX98"/>
  <c i="5"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116"/>
  <c r="J17"/>
  <c r="J15"/>
  <c r="E15"/>
  <c r="F91"/>
  <c r="J14"/>
  <c r="J12"/>
  <c r="J113"/>
  <c r="E7"/>
  <c r="E109"/>
  <c i="4" r="J37"/>
  <c r="J36"/>
  <c i="1" r="AY97"/>
  <c i="4" r="J35"/>
  <c i="1" r="AX97"/>
  <c i="4"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1"/>
  <c r="BH121"/>
  <c r="BG121"/>
  <c r="BF121"/>
  <c r="T121"/>
  <c r="R121"/>
  <c r="P121"/>
  <c r="J115"/>
  <c r="J114"/>
  <c r="F112"/>
  <c r="E110"/>
  <c r="J92"/>
  <c r="J91"/>
  <c r="F89"/>
  <c r="E87"/>
  <c r="J18"/>
  <c r="E18"/>
  <c r="F92"/>
  <c r="J17"/>
  <c r="J15"/>
  <c r="E15"/>
  <c r="F114"/>
  <c r="J14"/>
  <c r="J12"/>
  <c r="J89"/>
  <c r="E7"/>
  <c r="E85"/>
  <c i="3" r="J37"/>
  <c r="J36"/>
  <c i="1" r="AY96"/>
  <c i="3" r="J35"/>
  <c i="1" r="AX96"/>
  <c i="3"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J115"/>
  <c r="J114"/>
  <c r="F112"/>
  <c r="E110"/>
  <c r="J92"/>
  <c r="J91"/>
  <c r="F89"/>
  <c r="E87"/>
  <c r="J18"/>
  <c r="E18"/>
  <c r="F115"/>
  <c r="J17"/>
  <c r="J15"/>
  <c r="E15"/>
  <c r="F114"/>
  <c r="J14"/>
  <c r="J12"/>
  <c r="J89"/>
  <c r="E7"/>
  <c r="E108"/>
  <c i="2" r="J37"/>
  <c r="J36"/>
  <c i="1" r="AY95"/>
  <c i="2" r="J35"/>
  <c i="1" r="AX95"/>
  <c i="2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37"/>
  <c r="BH137"/>
  <c r="BG137"/>
  <c r="BF137"/>
  <c r="T137"/>
  <c r="R137"/>
  <c r="P137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92"/>
  <c r="J17"/>
  <c r="J15"/>
  <c r="E15"/>
  <c r="F116"/>
  <c r="J14"/>
  <c r="J12"/>
  <c r="J89"/>
  <c r="E7"/>
  <c r="E85"/>
  <c i="1" r="L90"/>
  <c r="AM90"/>
  <c r="AM89"/>
  <c r="L89"/>
  <c r="AM87"/>
  <c r="L87"/>
  <c r="L85"/>
  <c r="L84"/>
  <c i="6" r="J137"/>
  <c r="BK135"/>
  <c r="J133"/>
  <c r="BK126"/>
  <c r="BK123"/>
  <c r="BK121"/>
  <c i="5" r="BK155"/>
  <c r="J153"/>
  <c r="J150"/>
  <c r="J147"/>
  <c r="J125"/>
  <c i="4" r="J134"/>
  <c r="BK130"/>
  <c r="BK129"/>
  <c r="J126"/>
  <c r="BK121"/>
  <c i="3" r="J125"/>
  <c r="BK122"/>
  <c i="2" r="J170"/>
  <c r="BK168"/>
  <c r="J163"/>
  <c r="BK158"/>
  <c r="J137"/>
  <c i="6" r="J123"/>
  <c i="5" r="J124"/>
  <c i="4" r="BK134"/>
  <c r="BK128"/>
  <c i="2" r="BK170"/>
  <c r="J159"/>
  <c r="BK147"/>
  <c r="BK137"/>
  <c r="BK127"/>
  <c r="J125"/>
  <c i="6" r="BK137"/>
  <c r="BK132"/>
  <c r="J130"/>
  <c r="J126"/>
  <c r="BK125"/>
  <c r="J121"/>
  <c i="5" r="BK142"/>
  <c r="BK137"/>
  <c i="4" r="BK131"/>
  <c r="J130"/>
  <c r="BK126"/>
  <c i="3" r="BK125"/>
  <c i="2" r="J160"/>
  <c r="BK159"/>
  <c r="J147"/>
  <c r="J145"/>
  <c r="BK130"/>
  <c r="J130"/>
  <c r="J129"/>
  <c i="5" r="J130"/>
  <c i="3" r="J130"/>
  <c i="2" r="BK174"/>
  <c r="BK172"/>
  <c r="J157"/>
  <c i="6" r="J132"/>
  <c r="BK130"/>
  <c r="J128"/>
  <c i="5" r="J155"/>
  <c r="BK150"/>
  <c r="J146"/>
  <c r="J145"/>
  <c r="J144"/>
  <c r="J142"/>
  <c r="BK135"/>
  <c r="BK130"/>
  <c r="BK125"/>
  <c r="BK122"/>
  <c i="3" r="J122"/>
  <c r="J121"/>
  <c i="2" r="J172"/>
  <c r="BK160"/>
  <c r="BK157"/>
  <c r="BK123"/>
  <c i="1" r="AS94"/>
  <c i="5" r="BK145"/>
  <c i="3" r="BK130"/>
  <c i="2" r="BK176"/>
  <c r="J176"/>
  <c r="J174"/>
  <c r="BK166"/>
  <c r="BK163"/>
  <c r="J158"/>
  <c r="BK152"/>
  <c r="BK129"/>
  <c r="BK125"/>
  <c i="6" r="J135"/>
  <c r="BK133"/>
  <c r="BK128"/>
  <c r="J125"/>
  <c i="5" r="BK153"/>
  <c r="BK147"/>
  <c r="BK146"/>
  <c r="BK144"/>
  <c r="J137"/>
  <c r="J135"/>
  <c r="BK124"/>
  <c r="J122"/>
  <c i="4" r="J131"/>
  <c r="J129"/>
  <c r="J128"/>
  <c r="J121"/>
  <c i="3" r="BK121"/>
  <c i="2" r="J168"/>
  <c r="J166"/>
  <c r="BK145"/>
  <c r="J127"/>
  <c r="J152"/>
  <c r="J123"/>
  <c l="1" r="P165"/>
  <c r="BK165"/>
  <c r="J165"/>
  <c r="J99"/>
  <c i="3" r="P120"/>
  <c r="P119"/>
  <c r="P118"/>
  <c i="1" r="AU96"/>
  <c i="4" r="BK120"/>
  <c r="J120"/>
  <c r="J98"/>
  <c i="5" r="T121"/>
  <c r="T152"/>
  <c i="2" r="BK122"/>
  <c r="J122"/>
  <c r="J98"/>
  <c r="BK171"/>
  <c r="J171"/>
  <c r="J100"/>
  <c i="3" r="T120"/>
  <c r="T119"/>
  <c r="T118"/>
  <c i="2" r="T165"/>
  <c i="3" r="R120"/>
  <c r="R119"/>
  <c r="R118"/>
  <c i="4" r="T120"/>
  <c r="T119"/>
  <c r="T118"/>
  <c i="5" r="BK152"/>
  <c r="J152"/>
  <c r="J99"/>
  <c i="2" r="T122"/>
  <c r="P171"/>
  <c i="4" r="R120"/>
  <c r="R119"/>
  <c r="R118"/>
  <c i="5" r="BK121"/>
  <c r="BK120"/>
  <c r="J120"/>
  <c r="J97"/>
  <c i="2" r="R122"/>
  <c r="R171"/>
  <c i="4" r="P120"/>
  <c r="P119"/>
  <c r="P118"/>
  <c i="1" r="AU97"/>
  <c i="5" r="R121"/>
  <c r="R120"/>
  <c r="R119"/>
  <c r="R152"/>
  <c i="6" r="BK120"/>
  <c r="J120"/>
  <c r="J98"/>
  <c i="2" r="T171"/>
  <c i="3" r="BK120"/>
  <c r="BK119"/>
  <c r="BK118"/>
  <c r="J118"/>
  <c r="J96"/>
  <c i="6" r="R120"/>
  <c r="R119"/>
  <c r="R118"/>
  <c i="2" r="P122"/>
  <c r="P121"/>
  <c r="P120"/>
  <c i="1" r="AU95"/>
  <c i="2" r="R165"/>
  <c i="5" r="P121"/>
  <c r="P120"/>
  <c r="P119"/>
  <c i="1" r="AU98"/>
  <c i="5" r="P152"/>
  <c i="6" r="P120"/>
  <c r="P119"/>
  <c r="P118"/>
  <c i="1" r="AU99"/>
  <c i="6" r="T120"/>
  <c r="T119"/>
  <c r="T118"/>
  <c i="2" r="E110"/>
  <c r="BE158"/>
  <c r="BE170"/>
  <c i="3" r="F92"/>
  <c r="BE130"/>
  <c i="4" r="E108"/>
  <c i="5" r="E85"/>
  <c r="F92"/>
  <c r="BE130"/>
  <c r="BE155"/>
  <c i="6" r="E85"/>
  <c r="BE137"/>
  <c i="2" r="F91"/>
  <c r="J114"/>
  <c r="F117"/>
  <c r="BE123"/>
  <c r="BE127"/>
  <c r="BE160"/>
  <c r="BE176"/>
  <c i="3" r="BE125"/>
  <c i="4" r="BE121"/>
  <c r="BE126"/>
  <c r="BE130"/>
  <c i="5" r="BE142"/>
  <c r="BE147"/>
  <c i="6" r="BE121"/>
  <c i="2" r="BE168"/>
  <c i="4" r="J112"/>
  <c r="BE128"/>
  <c r="BE129"/>
  <c r="BE131"/>
  <c i="5" r="F115"/>
  <c r="BE137"/>
  <c r="BE153"/>
  <c i="6" r="J89"/>
  <c r="F92"/>
  <c r="BE123"/>
  <c r="BE126"/>
  <c r="BE133"/>
  <c r="BE135"/>
  <c i="2" r="BE137"/>
  <c r="BE145"/>
  <c r="BE147"/>
  <c i="3" r="J112"/>
  <c r="BE121"/>
  <c i="4" r="F91"/>
  <c i="5" r="J89"/>
  <c r="BE122"/>
  <c r="BE146"/>
  <c i="2" r="BE125"/>
  <c r="BE129"/>
  <c r="BE130"/>
  <c i="3" r="F91"/>
  <c i="4" r="F115"/>
  <c r="BE134"/>
  <c i="5" r="BE125"/>
  <c r="BE135"/>
  <c r="BE150"/>
  <c i="6" r="F114"/>
  <c r="BE128"/>
  <c r="BE130"/>
  <c i="2" r="BE152"/>
  <c r="BE157"/>
  <c r="BE163"/>
  <c r="BE166"/>
  <c r="BE172"/>
  <c i="3" r="BE122"/>
  <c i="5" r="BE144"/>
  <c i="2" r="BE159"/>
  <c r="BE174"/>
  <c i="3" r="E85"/>
  <c i="5" r="BE124"/>
  <c r="BE145"/>
  <c i="6" r="BE125"/>
  <c r="BE132"/>
  <c i="2" r="F36"/>
  <c i="1" r="BC95"/>
  <c i="5" r="F34"/>
  <c i="1" r="BA98"/>
  <c i="4" r="F34"/>
  <c i="1" r="BA97"/>
  <c i="6" r="F37"/>
  <c i="1" r="BD99"/>
  <c i="3" r="F34"/>
  <c i="1" r="BA96"/>
  <c i="4" r="J34"/>
  <c i="1" r="AW97"/>
  <c i="5" r="F35"/>
  <c i="1" r="BB98"/>
  <c i="6" r="F36"/>
  <c i="1" r="BC99"/>
  <c i="5" r="J34"/>
  <c i="1" r="AW98"/>
  <c i="2" r="F37"/>
  <c i="1" r="BD95"/>
  <c i="3" r="F35"/>
  <c i="1" r="BB96"/>
  <c i="3" r="F37"/>
  <c i="1" r="BD96"/>
  <c i="2" r="F35"/>
  <c i="1" r="BB95"/>
  <c i="3" r="F36"/>
  <c i="1" r="BC96"/>
  <c i="6" r="J34"/>
  <c i="1" r="AW99"/>
  <c i="6" r="F34"/>
  <c i="1" r="BA99"/>
  <c i="4" r="F37"/>
  <c i="1" r="BD97"/>
  <c i="5" r="F36"/>
  <c i="1" r="BC98"/>
  <c i="2" r="F34"/>
  <c i="1" r="BA95"/>
  <c i="5" r="F37"/>
  <c i="1" r="BD98"/>
  <c i="6" r="F35"/>
  <c i="1" r="BB99"/>
  <c i="3" r="J34"/>
  <c i="1" r="AW96"/>
  <c i="4" r="F36"/>
  <c i="1" r="BC97"/>
  <c i="2" r="J34"/>
  <c i="1" r="AW95"/>
  <c i="4" r="F35"/>
  <c i="1" r="BB97"/>
  <c i="2" l="1" r="R121"/>
  <c r="R120"/>
  <c i="5" r="T120"/>
  <c r="T119"/>
  <c i="2" r="T121"/>
  <c r="T120"/>
  <c r="BK121"/>
  <c r="J121"/>
  <c r="J97"/>
  <c i="5" r="BK119"/>
  <c r="J119"/>
  <c r="J121"/>
  <c r="J98"/>
  <c i="3" r="J120"/>
  <c r="J98"/>
  <c i="6" r="BK119"/>
  <c r="J119"/>
  <c r="J97"/>
  <c i="3" r="J119"/>
  <c r="J97"/>
  <c i="4" r="BK119"/>
  <c r="J119"/>
  <c r="J97"/>
  <c i="3" r="J30"/>
  <c i="1" r="AG96"/>
  <c i="5" r="J33"/>
  <c i="1" r="AV98"/>
  <c r="AT98"/>
  <c r="AU94"/>
  <c i="6" r="F33"/>
  <c i="1" r="AZ99"/>
  <c i="2" r="J33"/>
  <c i="1" r="AV95"/>
  <c r="AT95"/>
  <c i="2" r="F33"/>
  <c i="1" r="AZ95"/>
  <c i="5" r="J30"/>
  <c i="1" r="AG98"/>
  <c r="AN98"/>
  <c r="BB94"/>
  <c r="AX94"/>
  <c i="5" r="F33"/>
  <c i="1" r="AZ98"/>
  <c i="6" r="J33"/>
  <c i="1" r="AV99"/>
  <c r="AT99"/>
  <c i="3" r="J33"/>
  <c i="1" r="AV96"/>
  <c r="AT96"/>
  <c i="4" r="F33"/>
  <c i="1" r="AZ97"/>
  <c r="BD94"/>
  <c r="W33"/>
  <c i="3" r="F33"/>
  <c i="1" r="AZ96"/>
  <c r="BA94"/>
  <c r="AW94"/>
  <c r="AK30"/>
  <c r="BC94"/>
  <c r="AY94"/>
  <c i="4" r="J33"/>
  <c i="1" r="AV97"/>
  <c r="AT97"/>
  <c i="3" l="1" r="J39"/>
  <c i="5" r="J39"/>
  <c i="2" r="BK120"/>
  <c r="J120"/>
  <c r="J96"/>
  <c i="5" r="J96"/>
  <c i="4" r="BK118"/>
  <c r="J118"/>
  <c r="J96"/>
  <c i="6" r="BK118"/>
  <c r="J118"/>
  <c i="1" r="AN96"/>
  <c i="6" r="J30"/>
  <c i="1" r="AG99"/>
  <c r="AN99"/>
  <c r="AZ94"/>
  <c r="AV94"/>
  <c r="AK29"/>
  <c r="W32"/>
  <c r="W31"/>
  <c r="W30"/>
  <c i="6" l="1" r="J96"/>
  <c r="J39"/>
  <c i="1" r="W29"/>
  <c i="2" r="J30"/>
  <c i="1" r="AG95"/>
  <c r="AN95"/>
  <c i="4" r="J30"/>
  <c i="1" r="AG97"/>
  <c r="AN97"/>
  <c r="AT94"/>
  <c i="4" l="1" r="J39"/>
  <c i="2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<sst xmlns="http://schemas.openxmlformats.org/spreadsheetml/2006/main">
  <si>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</si>
  <si>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</si>
  <si>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</si>
  <si>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</si>
  <si>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</si>
  <si>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{0ca6b1b3-f236-4be0-a767-f35b01be5106}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</si>
  <si>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</si>
  <si>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</si>
  <si>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</si>
  <si>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</si>
  <si>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</si>
  <si>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</si>
  <si>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</si>
  <si>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</si>
  <si>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252_571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</si>
  <si>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</si>
  <si>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</si>
  <si>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Husí potok – Stachovice - Fulnek, km 6,005 - 10,140, odstranění PŠ 09/2024</t>
  </si>
  <si>
    <t>KSO:</t>
  </si>
  <si>
    <t>CC-CZ:</t>
  </si>
  <si>
    <t>Místo:</t>
  </si>
  <si>
    <t xml:space="preserve"> </t>
  </si>
  <si>
    <t>Datum:</t>
  </si>
  <si>
    <t>16. 12. 2025</t>
  </si>
  <si>
    <t>Zadavatel:</t>
  </si>
  <si>
    <t>IČ:</t>
  </si>
  <si>
    <t>DIČ:</t>
  </si>
  <si>
    <t>Uchazeč:</t>
  </si>
  <si>
    <t>Vyplň údaj</t>
  </si>
  <si>
    <t>Projektant:</t>
  </si>
  <si>
    <t>HydroIdea s.r.o.</t>
  </si>
  <si>
    <t>True</t>
  </si>
  <si>
    <t>Zpracovatel:</t>
  </si>
  <si>
    <t>Ing. Jerzy Nowak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</si>
  <si>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</si>
  <si>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</si>
  <si>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</si>
  <si>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</si>
  <si>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</si>
  <si>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</si>
  <si>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</si>
  <si>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</si>
  <si>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</si>
  <si>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</si>
  <si>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</si>
  <si>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</si>
  <si>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</si>
  <si>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</si>
  <si>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</si>
  <si>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</si>
  <si>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</si>
  <si>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</si>
  <si>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</si>
  <si>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</si>
  <si>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</si>
  <si>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</si>
  <si>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</si>
  <si>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</si>
  <si>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</si>
  <si>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</si>
  <si>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</si>
  <si>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</si>
  <si>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</si>
  <si>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</si>
  <si>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</si>
  <si>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</si>
  <si>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</si>
  <si>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</si>
  <si>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</si>
  <si>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</si>
  <si>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</si>
  <si>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</si>
  <si>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</si>
  <si>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</si>
  <si>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</si>
  <si>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</si>
  <si>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</si>
  <si>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</si>
  <si>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</si>
  <si>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</si>
  <si>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</si>
  <si>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Podélné opevnění</t>
  </si>
  <si>
    <t>STA</t>
  </si>
  <si>
    <t>1</t>
  </si>
  <si>
    <t>{4379a917-0841-4afb-b435-b00bd18869d6}</t>
  </si>
  <si>
    <t>2</t>
  </si>
  <si>
    <t>SO 02</t>
  </si>
  <si>
    <t>Odstranění nánosů</t>
  </si>
  <si>
    <t>{a31f1b97-f4dc-4e1a-aa04-a5e278418afa}</t>
  </si>
  <si>
    <t>SO 03</t>
  </si>
  <si>
    <t>Dorovnání terénu</t>
  </si>
  <si>
    <t>{50510d0a-28aa-4dd8-b4f3-82ecb3c815da}</t>
  </si>
  <si>
    <t>SO 04</t>
  </si>
  <si>
    <t>Příčné objekty</t>
  </si>
  <si>
    <t>{55e09a94-34af-4251-9bcc-c30db0b65b84}</t>
  </si>
  <si>
    <t>VRN</t>
  </si>
  <si>
    <t>Vedlejší rozpočtové náklady</t>
  </si>
  <si>
    <t>{15118c62-06a0-4464-ad22-54dc0070e698}</t>
  </si>
  <si>
    <t>KRYCÍ LIST SOUPISU PRACÍ</t>
  </si>
  <si>
    <t>Objekt:</t>
  </si>
  <si>
    <t>SO 01 - Podélné opevnění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</si>
  <si>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</si>
  <si>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</si>
  <si>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</si>
  <si>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</si>
  <si>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</si>
  <si>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</si>
  <si>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</si>
  <si>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</si>
  <si>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</si>
  <si>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</si>
  <si>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</si>
  <si>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</si>
  <si>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</si>
  <si>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</si>
  <si>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</si>
  <si>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</si>
  <si>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</si>
  <si>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</si>
  <si>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</si>
  <si>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</si>
  <si>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</si>
  <si>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</si>
  <si>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</si>
  <si>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</si>
  <si>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</si>
  <si>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</si>
  <si>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</si>
  <si>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1_R_01</t>
  </si>
  <si>
    <t>Převádění vody pomocí zemních hrázek a čerpání průsaků</t>
  </si>
  <si>
    <t xml:space="preserve">kpl. </t>
  </si>
  <si>
    <t>4</t>
  </si>
  <si>
    <t>-620922279</t>
  </si>
  <si>
    <t>P</t>
  </si>
  <si>
    <t xml:space="preserve">Poznámka k položce:_x000d_
Položka zahrnuje veškeré činností spojené se zajímkováním aktuálně prováděných pracovních úseků a s následným odstraněním jímek. Navrženo je postupné provádění zemních hrázek z materiálu získaného při výkopech nebo odtěžování nánosů a čerpání prosáklé vody (zpět do toku).  _x000d_
Dodavatel stavby může podle aktuálních podmínek přistoupit i k jiným způsobům převádění vody a organizaci práce. _x000d_
</t>
  </si>
  <si>
    <t>113106493</t>
  </si>
  <si>
    <t>Rozebrání dlažeb při překopech vozovek z vegetační dlažby betonové strojně pl přes 15 m2</t>
  </si>
  <si>
    <t>m2</t>
  </si>
  <si>
    <t>898777473</t>
  </si>
  <si>
    <t xml:space="preserve">Poznámka k položce:_x000d_
Odstranění stávajích betonových zatravňovacích panelů na délce 35 m. </t>
  </si>
  <si>
    <t>3</t>
  </si>
  <si>
    <t>114203104</t>
  </si>
  <si>
    <t>Rozebrání záhozů a rovnanin na sucho</t>
  </si>
  <si>
    <t>m3</t>
  </si>
  <si>
    <t>955257927</t>
  </si>
  <si>
    <t xml:space="preserve">Poznámka k položce:_x000d_
Rozebrání stávající rovnaniny, kamenivo bude zpětně použito. </t>
  </si>
  <si>
    <t>124253101</t>
  </si>
  <si>
    <t>Vykopávky pro koryta vodotečí v hornině třídy těžitelnosti I skupiny 3 objem do 1000 m3 strojně</t>
  </si>
  <si>
    <t>796586715</t>
  </si>
  <si>
    <t>5</t>
  </si>
  <si>
    <t>162451106</t>
  </si>
  <si>
    <t>Vodorovné přemístění přes 1 500 do 2000 m výkopku/sypaniny z horniny třídy těžitelnosti I skupiny 1 až 3</t>
  </si>
  <si>
    <t>1157790097</t>
  </si>
  <si>
    <t xml:space="preserve">Poznámka k položce:_x000d_
Přemístění zeminy pro zpětné použití na meziskládku v prostoru staveniště a zpět (v rámci SO 01). </t>
  </si>
  <si>
    <t>VV</t>
  </si>
  <si>
    <t xml:space="preserve">608*2  "zemina pro zpětné zásypyv rámci SO 01_odvoz na meziskládku a zpět na místo použití"</t>
  </si>
  <si>
    <t xml:space="preserve">685*0,1*2  "zemina schopná zůrodnění vytříděná z výkopku (pro zatravnění) v rámci SO 01_odvoz na meziskládku a zpět na místo použití"</t>
  </si>
  <si>
    <t xml:space="preserve">260*0,1  "zemina schopná zůrodnění vytříděná z výkopku pro  SO 03_pouze odvoz na meziskládku"</t>
  </si>
  <si>
    <t xml:space="preserve">16*0,1  "zemina schopná zůrodnění vytříděná z výkopku pro SO 04_pouze odvoz na meziskládku"</t>
  </si>
  <si>
    <t>Součet</t>
  </si>
  <si>
    <t>6</t>
  </si>
  <si>
    <t>162751117</t>
  </si>
  <si>
    <t>Vodorovné přemístění přes 9 000 do 10000 m výkopku/sypaniny z horniny třídy těžitelnosti I skupiny 1 až 3</t>
  </si>
  <si>
    <t>1370237861</t>
  </si>
  <si>
    <t xml:space="preserve">Poznámka k položce:_x000d_
Odvoz přebytečné zeminy do lokálního biocentra ve vlastnictví investora v obci Suchdol nad Odrou vzdáleného 14,0 km od staveniště. </t>
  </si>
  <si>
    <t xml:space="preserve">910  "celkové vykopávky"</t>
  </si>
  <si>
    <t xml:space="preserve">-608  "odečtena zemina pro zpětné zásypy"</t>
  </si>
  <si>
    <t>-685*0,1 "odečtena zemina schopná zůrodnění vytříděná z výkopku pro zatravnění"</t>
  </si>
  <si>
    <t xml:space="preserve">-260*0,1  "odečtena zemina schopná zůrodnění vytříděná z výkopku pro  SO 03"</t>
  </si>
  <si>
    <t xml:space="preserve">-16*0,1  "odečtena zemina schopná zůrodnění vytříděná z výkopku pro SO 04"</t>
  </si>
  <si>
    <t>7</t>
  </si>
  <si>
    <t>162751119</t>
  </si>
  <si>
    <t>Příplatek k vodorovnému přemístění výkopku/sypaniny z horniny třídy těžitelnosti I skupiny 1 až 3 ZKD 1000 m přes 10000 m</t>
  </si>
  <si>
    <t>-1746052639</t>
  </si>
  <si>
    <t>205,9*4 'Přepočtené koeficientem množství</t>
  </si>
  <si>
    <t>8</t>
  </si>
  <si>
    <t>16_R_01</t>
  </si>
  <si>
    <t>Vodorovné přemístění a manipulace s kamenivem v prostoru staveniště</t>
  </si>
  <si>
    <t>-360087369</t>
  </si>
  <si>
    <t xml:space="preserve">558  "rozebraná rovnanina"</t>
  </si>
  <si>
    <t xml:space="preserve">500+535  "nová rovnanina 200-500 kg"</t>
  </si>
  <si>
    <t xml:space="preserve">358  "nová rovnanina nad 500 kg"</t>
  </si>
  <si>
    <t>9</t>
  </si>
  <si>
    <t>167151111</t>
  </si>
  <si>
    <t>Nakládání výkopku z hornin třídy těžitelnosti I skupiny 1 až 3 přes 100 m3</t>
  </si>
  <si>
    <t>-1415724050</t>
  </si>
  <si>
    <t xml:space="preserve">Poznámka k položce:_x000d_
Naložení zeminy pro zpětné použití na meziskládce v prostoru staveniště. </t>
  </si>
  <si>
    <t xml:space="preserve">608  "zemina pro zpětné zásypy"</t>
  </si>
  <si>
    <t xml:space="preserve">685*0,1  "zemina schopná zůrodnění vytříděná z výkopku (pro zatravnění)"</t>
  </si>
  <si>
    <t>10</t>
  </si>
  <si>
    <t>174151101</t>
  </si>
  <si>
    <t>Zásyp jam, šachet rýh nebo kolem objektů sypaninou se zhutněním</t>
  </si>
  <si>
    <t>-2025583548</t>
  </si>
  <si>
    <t>11</t>
  </si>
  <si>
    <t>181006121</t>
  </si>
  <si>
    <t>Rozprostření zemin tl vrstvy do 0,1 m schopných zúrodnění ve sklonu přes 1:5</t>
  </si>
  <si>
    <t>1143492188</t>
  </si>
  <si>
    <t>181411122</t>
  </si>
  <si>
    <t>Založení lučního trávníku výsevem pl do 1000 m2 ve svahu přes 1:5 do 1:2</t>
  </si>
  <si>
    <t>567016379</t>
  </si>
  <si>
    <t>13</t>
  </si>
  <si>
    <t>M</t>
  </si>
  <si>
    <t>00572474</t>
  </si>
  <si>
    <t>osivo směs travní krajinná-svahová</t>
  </si>
  <si>
    <t>kg</t>
  </si>
  <si>
    <t>1911725637</t>
  </si>
  <si>
    <t>Poznámka k položce:_x000d_
Uvažováno množství semene 25 g/m2.</t>
  </si>
  <si>
    <t>685*0,025 'Přepočtené koeficientem množství</t>
  </si>
  <si>
    <t>14</t>
  </si>
  <si>
    <t>182251101</t>
  </si>
  <si>
    <t>Svahování násypů strojně</t>
  </si>
  <si>
    <t>1609591718</t>
  </si>
  <si>
    <t>Poznámka k položce:_x000d_
V rozsahu plochy pro zatravnění.</t>
  </si>
  <si>
    <t>Vodorovné konstrukce</t>
  </si>
  <si>
    <t>15</t>
  </si>
  <si>
    <t>463211153</t>
  </si>
  <si>
    <t>Rovnanina objemu přes 3 m3 z lomového kamene tříděného hmotnosti přes 200 do 500 kg s urovnáním líce</t>
  </si>
  <si>
    <t>1495963988</t>
  </si>
  <si>
    <t xml:space="preserve">500+535  "oprava v celém rozsahu + doplnění rovnaniny"</t>
  </si>
  <si>
    <t>16</t>
  </si>
  <si>
    <t>463211153_R_01</t>
  </si>
  <si>
    <t>Rovnanina z lomového kamene tříděného hmotnosti přes 200 do 500 kg s urovnáním líce - bez dodávky kameniva</t>
  </si>
  <si>
    <t>-977322905</t>
  </si>
  <si>
    <t>Poznámka k položce:_x000d_
Kamenivo ze stávající rozebrané rovnaniny.</t>
  </si>
  <si>
    <t>17</t>
  </si>
  <si>
    <t>463211158</t>
  </si>
  <si>
    <t>Rovnanina objemu přes 3 m3 z lomového kamene tříděného hmotnosti přes 500 kg s urovnáním líce</t>
  </si>
  <si>
    <t>6669869</t>
  </si>
  <si>
    <t>997</t>
  </si>
  <si>
    <t>Doprava suti a vybouraných hmot</t>
  </si>
  <si>
    <t>18</t>
  </si>
  <si>
    <t>997321511</t>
  </si>
  <si>
    <t>Vodorovná doprava suti a vybouraných hmot po suchu do 1 km</t>
  </si>
  <si>
    <t>t</t>
  </si>
  <si>
    <t>-858350765</t>
  </si>
  <si>
    <t>Poznámka k položce:_x000d_
Odvoz vybouraných hmot (betonové vegetační panely) na skládku ve vzdálenosti do 20 km. _x000d_
Hmotnost vypočtena automaticky dle položky "Rozebrání dlažeb...".</t>
  </si>
  <si>
    <t>19</t>
  </si>
  <si>
    <t>997321519</t>
  </si>
  <si>
    <t>Příplatek ZKD 1 km vodorovné dopravy suti a vybouraných hmot po suchu</t>
  </si>
  <si>
    <t>283746998</t>
  </si>
  <si>
    <t>27,3*19 'Přepočtené koeficientem množství</t>
  </si>
  <si>
    <t>20</t>
  </si>
  <si>
    <t>997221862</t>
  </si>
  <si>
    <t>Poplatek za uložení na recyklační skládce (skládkovné) stavebního odpadu z armovaného betonu pod kódem 17 01 01</t>
  </si>
  <si>
    <t>-187234229</t>
  </si>
  <si>
    <t>SO 02 - Odstranění nánosů</t>
  </si>
  <si>
    <t>127751111</t>
  </si>
  <si>
    <t>Vykopávky pod vodou v hornině třídy těžitelnosti I a II skupiny 1 až 4 tl vrstvy přes 0,5 m objem do 1000 m3 strojně</t>
  </si>
  <si>
    <t>19323204</t>
  </si>
  <si>
    <t>1507861037</t>
  </si>
  <si>
    <t>Poznámka k položce:_x000d_
Přemístění zeminy pro zpětné použití na meziskládku v prostoru staveniště.</t>
  </si>
  <si>
    <t xml:space="preserve">90  "zpětné zásypy v rámci SO 03"</t>
  </si>
  <si>
    <t>-1141846621</t>
  </si>
  <si>
    <t xml:space="preserve">470  "odtěžený materiál"</t>
  </si>
  <si>
    <t xml:space="preserve">-90  "odečet zeminy na zásypy v rámci SO 03"</t>
  </si>
  <si>
    <t>-2125407763</t>
  </si>
  <si>
    <t>380*4 'Přepočtené koeficientem množství</t>
  </si>
  <si>
    <t>SO 03 - Dorovnání terénu</t>
  </si>
  <si>
    <t>-352909860</t>
  </si>
  <si>
    <t xml:space="preserve">90  "dovoz vytříděné zeminy pro násypy z meziskládky v prostoru staveniště"</t>
  </si>
  <si>
    <t xml:space="preserve">260*0,1  "dovoz zeminy schopné zůrodnění z meziskládky v prostoru staveniště"</t>
  </si>
  <si>
    <t>-12653177</t>
  </si>
  <si>
    <t xml:space="preserve">Poznámka k položce:_x000d_
Naložení zeminy pro zásypy a zatravnění na meziskládce v prostoru staveniště. </t>
  </si>
  <si>
    <t>171151131</t>
  </si>
  <si>
    <t>Uložení sypaniny z hornin nesoudržných a soudržných střídavě do násypů zhutněných strojně</t>
  </si>
  <si>
    <t>-1053429559</t>
  </si>
  <si>
    <t>-75881905</t>
  </si>
  <si>
    <t>1585164512</t>
  </si>
  <si>
    <t>1072939473</t>
  </si>
  <si>
    <t>260*0,025 'Přepočtené koeficientem množství</t>
  </si>
  <si>
    <t>-1995899878</t>
  </si>
  <si>
    <t>SO 04 - Příčné objekty</t>
  </si>
  <si>
    <t>1027764846</t>
  </si>
  <si>
    <t xml:space="preserve">Poznámka k položce:_x000d_
Položka zahrnuje veškeré činností spojené se zajímkováním aktuálně prováděných příčných objektů a s následným odstraněním jímek. Navrženo je postupné provádění zemních hrázek z materiálu získaného při výkopech nebo odtěžování nánosů a čerpání prosáklé vody (zpět do toku).  _x000d_
Dodavatel stavby může podle aktuálních podmínek přistoupit i k jiným způsobům převádění vody a organizaci práce. _x000d_
</t>
  </si>
  <si>
    <t>-1275595768</t>
  </si>
  <si>
    <t>62202239</t>
  </si>
  <si>
    <t xml:space="preserve">10*2  "zemina pro zpětné zásypy_odvoz na meziskládku a zpět na místo použití"</t>
  </si>
  <si>
    <t xml:space="preserve">16*0,1  "zemina schopná zůrodnění vytříděná z výkopku_dovoz z meziskládky"</t>
  </si>
  <si>
    <t>72335553</t>
  </si>
  <si>
    <t xml:space="preserve">75  "celkové vykopávky"</t>
  </si>
  <si>
    <t xml:space="preserve">-10  "odečtena zemina pro zpětné zásypy"</t>
  </si>
  <si>
    <t>1944912671</t>
  </si>
  <si>
    <t>65*4 'Přepočtené koeficientem množství</t>
  </si>
  <si>
    <t>1803930718</t>
  </si>
  <si>
    <t xml:space="preserve">10  "zemina pro zpětné zásypy"</t>
  </si>
  <si>
    <t xml:space="preserve">16*0,1  "zemina schopná zůrodnění vytříděná z výkopku (pro zatravnění)"</t>
  </si>
  <si>
    <t>575648969</t>
  </si>
  <si>
    <t xml:space="preserve">70+12  "v rozsahu nové rovnaniny"</t>
  </si>
  <si>
    <t>1495771611</t>
  </si>
  <si>
    <t>1907594830</t>
  </si>
  <si>
    <t>-1751127840</t>
  </si>
  <si>
    <t>959057115</t>
  </si>
  <si>
    <t>16*0,025 'Přepočtené koeficientem množství</t>
  </si>
  <si>
    <t>875401502</t>
  </si>
  <si>
    <t>-1028384082</t>
  </si>
  <si>
    <t xml:space="preserve">45+25  "opevnění dna+opevnění břehů"</t>
  </si>
  <si>
    <t>938163921</t>
  </si>
  <si>
    <t xml:space="preserve">12  "těleso prahu"</t>
  </si>
  <si>
    <t>VRN - Vedlejší rozpočtové náklady</t>
  </si>
  <si>
    <t xml:space="preserve">    VRN3 - Zařízení staveniště</t>
  </si>
  <si>
    <t>VRN3</t>
  </si>
  <si>
    <t>Zařízení staveniště</t>
  </si>
  <si>
    <t>R_01</t>
  </si>
  <si>
    <t xml:space="preserve">Zařízení staveniště - zabezpečení, příprava ploch, objekty pro pracovníky atd., vč. likvidace   </t>
  </si>
  <si>
    <t>…</t>
  </si>
  <si>
    <t>1024</t>
  </si>
  <si>
    <t>1117063545</t>
  </si>
  <si>
    <t xml:space="preserve">Poznámka k položce:_x000d_
Zajištění a zabezpečení staveniště, zřízení a likvidace zařízení staveniště, včetně případných přípojek, přístupů, skládek, deponií, oplocení apod.   </t>
  </si>
  <si>
    <t>R_02.1</t>
  </si>
  <si>
    <t>Projednání a zajištění (zvláštního) užívání komunikací včetně zajištění dopravního značení</t>
  </si>
  <si>
    <t>213951049</t>
  </si>
  <si>
    <t xml:space="preserve"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  </t>
  </si>
  <si>
    <t>R_02.2</t>
  </si>
  <si>
    <t>Aktualizace vyjádření a vytýčení inženýrských sítí v prostoru staveniště</t>
  </si>
  <si>
    <t>-1975498169</t>
  </si>
  <si>
    <t>R_03.1</t>
  </si>
  <si>
    <t xml:space="preserve">Zpracování povodňového a havarijního plánu, zajištění opatření z nich vyplývajících  </t>
  </si>
  <si>
    <t>914224402</t>
  </si>
  <si>
    <t xml:space="preserve">Poznámka k položce:_x000d_
Zpracování a projednání povodňového a havarijního plánu stavby, včetně provedení a zajištění opatření z nich vyplývajících (např. osazení norné stěny a její obsluhování, zajištění protihavarijních prostředků apod.).    </t>
  </si>
  <si>
    <t>R_03.2</t>
  </si>
  <si>
    <t>Plán BOZP</t>
  </si>
  <si>
    <t>2062620481</t>
  </si>
  <si>
    <t xml:space="preserve">Poznámka k položce:_x000d_
Zpracování plánu BOZP (bezpečnosti a ochrany zdraví při práci) a náklady vyplývající z jeho dodržování během stavby._x000d_
Zpracování a odeslání oznámení o zahájení prací oblastnímu inspektorátu práce. </t>
  </si>
  <si>
    <t>R_04.1</t>
  </si>
  <si>
    <t xml:space="preserve">Zajištění slovení rybí obsádky, obojživelníků, raků a plazů   </t>
  </si>
  <si>
    <t>314132979</t>
  </si>
  <si>
    <t xml:space="preserve">Poznámka k položce:_x000d_
Zajištění slovení rybí obsádky, obojživelníků, raků a plazů a jejich záchranný přenos k tomu oprávněnou osobou, včetně pořízení protokolu a zajištění oznámení zahájení prací na vodním toku příslušnému uživateli rybářského revíru. V případě potřeby budou odlovy prováděny opakovaně.   </t>
  </si>
  <si>
    <t>R_05.1</t>
  </si>
  <si>
    <t>Zajištění umístění štítku o povolení stavby (příp. stejnopisu oznámení o zahájení prací oblastnímu inspektorátu práce) na viditelném místě u vstupu na staveniště</t>
  </si>
  <si>
    <t>163718556</t>
  </si>
  <si>
    <t>R_06.1</t>
  </si>
  <si>
    <t>Průběžné denní čištění a údržba dotčených komunikací v průběhu stavby</t>
  </si>
  <si>
    <t>1782333685</t>
  </si>
  <si>
    <t>Poznámka k položce:_x000d_
Uvažováno průběžné denní čištění dotčených komunikací v průběhu stavby + vyčištění a uvedení komunikací do původního stavu po dokončení stavby.</t>
  </si>
  <si>
    <t>R_06.2</t>
  </si>
  <si>
    <t xml:space="preserve">Uvedení komunikací a pozemků dotčených stavbou do původního stavu a protokolární předání zpět k užívání jejich vlastníkům, včetně případných oprav komunikací  </t>
  </si>
  <si>
    <t>1545143504</t>
  </si>
  <si>
    <t xml:space="preserve">Poznámka k položce:_x000d_
Uvedení do původního stavu (terénní úpravy, osetí, provedení oprav komunikací dle rozsahu poškození) včetně protokolárního převzetí a zpětného předání stavbou dotčených pozemků a komunikací.   </t>
  </si>
  <si>
    <t>R_07.1</t>
  </si>
  <si>
    <t>Geodetické zaměření skutečného provedení díla</t>
  </si>
  <si>
    <t>-1249728384</t>
  </si>
  <si>
    <t>Poznámka k položce:_x000d_
Položka obsahuje geodetické zaměření skutečného provedení vybudovaného díla. _x000d_
Geodetické zaměření bude zpracováno v tištěné a elektrické podobě odpovědným geodetem zhotovitele ve 3 vyhotoveních včetně ověření dle zákona č. 200/1994 Sb., o zeměměřictví.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</si>
</sst>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252_571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Husí potok – Stachovice - Fulnek, km 6,005 - 10,140, odstranění PŠ 09/2024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16. 12. 2025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HydroIdea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Ing. Jerzy Nowak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Podélné opevnění'!J30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01 - Podélné opevnění'!P120</f>
        <v>0</v>
      </c>
      <c r="AV95" s="127">
        <f>'SO 01 - Podélné opevnění'!J33</f>
        <v>0</v>
      </c>
      <c r="AW95" s="127">
        <f>'SO 01 - Podélné opevnění'!J34</f>
        <v>0</v>
      </c>
      <c r="AX95" s="127">
        <f>'SO 01 - Podélné opevnění'!J35</f>
        <v>0</v>
      </c>
      <c r="AY95" s="127">
        <f>'SO 01 - Podélné opevnění'!J36</f>
        <v>0</v>
      </c>
      <c r="AZ95" s="127">
        <f>'SO 01 - Podélné opevnění'!F33</f>
        <v>0</v>
      </c>
      <c r="BA95" s="127">
        <f>'SO 01 - Podélné opevnění'!F34</f>
        <v>0</v>
      </c>
      <c r="BB95" s="127">
        <f>'SO 01 - Podélné opevnění'!F35</f>
        <v>0</v>
      </c>
      <c r="BC95" s="127">
        <f>'SO 01 - Podélné opevnění'!F36</f>
        <v>0</v>
      </c>
      <c r="BD95" s="129">
        <f>'SO 01 - Podélné opevnění'!F37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Odstranění nánosů'!J30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'SO 02 - Odstranění nánosů'!P118</f>
        <v>0</v>
      </c>
      <c r="AV96" s="127">
        <f>'SO 02 - Odstranění nánosů'!J33</f>
        <v>0</v>
      </c>
      <c r="AW96" s="127">
        <f>'SO 02 - Odstranění nánosů'!J34</f>
        <v>0</v>
      </c>
      <c r="AX96" s="127">
        <f>'SO 02 - Odstranění nánosů'!J35</f>
        <v>0</v>
      </c>
      <c r="AY96" s="127">
        <f>'SO 02 - Odstranění nánosů'!J36</f>
        <v>0</v>
      </c>
      <c r="AZ96" s="127">
        <f>'SO 02 - Odstranění nánosů'!F33</f>
        <v>0</v>
      </c>
      <c r="BA96" s="127">
        <f>'SO 02 - Odstranění nánosů'!F34</f>
        <v>0</v>
      </c>
      <c r="BB96" s="127">
        <f>'SO 02 - Odstranění nánosů'!F35</f>
        <v>0</v>
      </c>
      <c r="BC96" s="127">
        <f>'SO 02 - Odstranění nánosů'!F36</f>
        <v>0</v>
      </c>
      <c r="BD96" s="129">
        <f>'SO 02 - Odstranění nánosů'!F37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Dorovnání terénu'!J30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'SO 03 - Dorovnání terénu'!P118</f>
        <v>0</v>
      </c>
      <c r="AV97" s="127">
        <f>'SO 03 - Dorovnání terénu'!J33</f>
        <v>0</v>
      </c>
      <c r="AW97" s="127">
        <f>'SO 03 - Dorovnání terénu'!J34</f>
        <v>0</v>
      </c>
      <c r="AX97" s="127">
        <f>'SO 03 - Dorovnání terénu'!J35</f>
        <v>0</v>
      </c>
      <c r="AY97" s="127">
        <f>'SO 03 - Dorovnání terénu'!J36</f>
        <v>0</v>
      </c>
      <c r="AZ97" s="127">
        <f>'SO 03 - Dorovnání terénu'!F33</f>
        <v>0</v>
      </c>
      <c r="BA97" s="127">
        <f>'SO 03 - Dorovnání terénu'!F34</f>
        <v>0</v>
      </c>
      <c r="BB97" s="127">
        <f>'SO 03 - Dorovnání terénu'!F35</f>
        <v>0</v>
      </c>
      <c r="BC97" s="127">
        <f>'SO 03 - Dorovnání terénu'!F36</f>
        <v>0</v>
      </c>
      <c r="BD97" s="129">
        <f>'SO 03 - Dorovnání terénu'!F37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04 - Příčné objekty'!J30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26">
        <v>0</v>
      </c>
      <c r="AT98" s="127">
        <f>ROUND(SUM(AV98:AW98),2)</f>
        <v>0</v>
      </c>
      <c r="AU98" s="128">
        <f>'SO 04 - Příčné objekty'!P119</f>
        <v>0</v>
      </c>
      <c r="AV98" s="127">
        <f>'SO 04 - Příčné objekty'!J33</f>
        <v>0</v>
      </c>
      <c r="AW98" s="127">
        <f>'SO 04 - Příčné objekty'!J34</f>
        <v>0</v>
      </c>
      <c r="AX98" s="127">
        <f>'SO 04 - Příčné objekty'!J35</f>
        <v>0</v>
      </c>
      <c r="AY98" s="127">
        <f>'SO 04 - Příčné objekty'!J36</f>
        <v>0</v>
      </c>
      <c r="AZ98" s="127">
        <f>'SO 04 - Příčné objekty'!F33</f>
        <v>0</v>
      </c>
      <c r="BA98" s="127">
        <f>'SO 04 - Příčné objekty'!F34</f>
        <v>0</v>
      </c>
      <c r="BB98" s="127">
        <f>'SO 04 - Příčné objekty'!F35</f>
        <v>0</v>
      </c>
      <c r="BC98" s="127">
        <f>'SO 04 - Příčné objekty'!F36</f>
        <v>0</v>
      </c>
      <c r="BD98" s="129">
        <f>'SO 04 - Příčné objekty'!F37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7" customFormat="1" ht="16.5" customHeight="1">
      <c r="A99" s="118" t="s">
        <v>79</v>
      </c>
      <c r="B99" s="119"/>
      <c r="C99" s="120"/>
      <c r="D99" s="121" t="s">
        <v>95</v>
      </c>
      <c r="E99" s="121"/>
      <c r="F99" s="121"/>
      <c r="G99" s="121"/>
      <c r="H99" s="121"/>
      <c r="I99" s="122"/>
      <c r="J99" s="121" t="s">
        <v>96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'VRN - Vedlejší rozpočtové...'!J30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82</v>
      </c>
      <c r="AR99" s="125"/>
      <c r="AS99" s="131">
        <v>0</v>
      </c>
      <c r="AT99" s="132">
        <f>ROUND(SUM(AV99:AW99),2)</f>
        <v>0</v>
      </c>
      <c r="AU99" s="133">
        <f>'VRN - Vedlejší rozpočtové...'!P118</f>
        <v>0</v>
      </c>
      <c r="AV99" s="132">
        <f>'VRN - Vedlejší rozpočtové...'!J33</f>
        <v>0</v>
      </c>
      <c r="AW99" s="132">
        <f>'VRN - Vedlejší rozpočtové...'!J34</f>
        <v>0</v>
      </c>
      <c r="AX99" s="132">
        <f>'VRN - Vedlejší rozpočtové...'!J35</f>
        <v>0</v>
      </c>
      <c r="AY99" s="132">
        <f>'VRN - Vedlejší rozpočtové...'!J36</f>
        <v>0</v>
      </c>
      <c r="AZ99" s="132">
        <f>'VRN - Vedlejší rozpočtové...'!F33</f>
        <v>0</v>
      </c>
      <c r="BA99" s="132">
        <f>'VRN - Vedlejší rozpočtové...'!F34</f>
        <v>0</v>
      </c>
      <c r="BB99" s="132">
        <f>'VRN - Vedlejší rozpočtové...'!F35</f>
        <v>0</v>
      </c>
      <c r="BC99" s="132">
        <f>'VRN - Vedlejší rozpočtové...'!F36</f>
        <v>0</v>
      </c>
      <c r="BD99" s="134">
        <f>'VRN - Vedlejší rozpočtové...'!F37</f>
        <v>0</v>
      </c>
      <c r="BE99" s="7"/>
      <c r="BT99" s="130" t="s">
        <v>83</v>
      </c>
      <c r="BV99" s="130" t="s">
        <v>77</v>
      </c>
      <c r="BW99" s="130" t="s">
        <v>97</v>
      </c>
      <c r="BX99" s="130" t="s">
        <v>5</v>
      </c>
      <c r="CL99" s="130" t="s">
        <v>1</v>
      </c>
      <c r="CM99" s="130" t="s">
        <v>85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eBCqrL4bPC9aJb8WWrXNXZSnA23WnawEjx5YWi3WmTD41QPjqAmx5ouTEQX9TVWkkCYyypSYbI+IKeMdR3mZ3A==" hashValue="CUVnQA/IiYay9NG3gJ9R39V7gtIQ2GVKVB6qNoGhQO967HcuEQ/x3ban94/dBH4ZCrAO5sfbDmzFwmZIbg1f8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Podélné opevnění'!C2" display="/"/>
    <hyperlink ref="A96" location="'SO 02 - Odstranění nánosů'!C2" display="/"/>
    <hyperlink ref="A97" location="'SO 03 - Dorovnání terénu'!C2" display="/"/>
    <hyperlink ref="A98" location="'SO 04 - Příčné objekty'!C2" display="/"/>
    <hyperlink ref="A99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– Stachovice - Fulnek, km 6,005 - 10,140,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ROUND((SUM(BE120:BE176)),  2)</f>
        <v>0</v>
      </c>
      <c r="G33" s="37"/>
      <c r="H33" s="37"/>
      <c r="I33" s="154">
        <v>0.20999999999999999</v>
      </c>
      <c r="J33" s="153">
        <f>ROUND(((SUM(BE120:BE176))*I33),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ROUND((SUM(BF120:BF176)),  2)</f>
        <v>0</v>
      </c>
      <c r="G34" s="37"/>
      <c r="H34" s="37"/>
      <c r="I34" s="154">
        <v>0.12</v>
      </c>
      <c r="J34" s="153">
        <f>ROUND(((SUM(BF120:BF176))*I34),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ROUND((SUM(BG120:BG176)),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ROUND((SUM(BH120:BH176)),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ROUND((SUM(BI120:BI176)),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– Stachovice - Fulnek, km 6,005 - 10,140,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01 - Podélné opevnění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J165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109</v>
      </c>
      <c r="E100" s="187"/>
      <c r="F100" s="187"/>
      <c r="G100" s="187"/>
      <c r="H100" s="187"/>
      <c r="I100" s="187"/>
      <c r="J100" s="188">
        <f>J171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Husí potok – Stachovice - Fulnek, km 6,005 - 10,140, odstranění PŠ 09/2024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01 - Podélné opevnění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16. 12. 2025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>HydroIdea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>Ing. Jerzy Nowak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111</v>
      </c>
      <c r="D119" s="193" t="s">
        <v>60</v>
      </c>
      <c r="E119" s="193" t="s">
        <v>56</v>
      </c>
      <c r="F119" s="193" t="s">
        <v>57</v>
      </c>
      <c r="G119" s="193" t="s">
        <v>112</v>
      </c>
      <c r="H119" s="193" t="s">
        <v>113</v>
      </c>
      <c r="I119" s="193" t="s">
        <v>114</v>
      </c>
      <c r="J119" s="194" t="s">
        <v>103</v>
      </c>
      <c r="K119" s="195" t="s">
        <v>115</v>
      </c>
      <c r="L119" s="196"/>
      <c r="M119" s="99" t="s">
        <v>1</v>
      </c>
      <c r="N119" s="100" t="s">
        <v>39</v>
      </c>
      <c r="O119" s="100" t="s">
        <v>116</v>
      </c>
      <c r="P119" s="100" t="s">
        <v>117</v>
      </c>
      <c r="Q119" s="100" t="s">
        <v>118</v>
      </c>
      <c r="R119" s="100" t="s">
        <v>119</v>
      </c>
      <c r="S119" s="100" t="s">
        <v>120</v>
      </c>
      <c r="T119" s="101" t="s">
        <v>121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122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3495.201125</v>
      </c>
      <c r="S120" s="103"/>
      <c r="T120" s="200">
        <f>T121</f>
        <v>27.300000000000001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105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123</v>
      </c>
      <c r="F121" s="205" t="s">
        <v>124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P122+P165+P171</f>
        <v>0</v>
      </c>
      <c r="Q121" s="210"/>
      <c r="R121" s="211">
        <f>R122+R165+R171</f>
        <v>3495.201125</v>
      </c>
      <c r="S121" s="210"/>
      <c r="T121" s="212">
        <f>T122+T165+T171</f>
        <v>27.300000000000001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125</v>
      </c>
      <c r="BK121" s="215">
        <f>BK122+BK165+BK171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83</v>
      </c>
      <c r="F122" s="216" t="s">
        <v>126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SUM(P123:P164)</f>
        <v>0</v>
      </c>
      <c r="Q122" s="210"/>
      <c r="R122" s="211">
        <f>SUM(R123:R164)</f>
        <v>0.017125000000000001</v>
      </c>
      <c r="S122" s="210"/>
      <c r="T122" s="212">
        <f>SUM(T123:T164)</f>
        <v>27.300000000000001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125</v>
      </c>
      <c r="BK122" s="215">
        <f>SUM(BK123:BK164)</f>
        <v>0</v>
      </c>
    </row>
    <row r="123" s="2" customFormat="1" ht="16.5" customHeight="1">
      <c r="A123" s="37"/>
      <c r="B123" s="38"/>
      <c r="C123" s="218" t="s">
        <v>83</v>
      </c>
      <c r="D123" s="218" t="s">
        <v>127</v>
      </c>
      <c r="E123" s="219" t="s">
        <v>128</v>
      </c>
      <c r="F123" s="220" t="s">
        <v>129</v>
      </c>
      <c r="G123" s="221" t="s">
        <v>130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131</v>
      </c>
      <c r="AT123" s="230" t="s">
        <v>127</v>
      </c>
      <c r="AU123" s="230" t="s">
        <v>85</v>
      </c>
      <c r="AY123" s="16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131</v>
      </c>
      <c r="BM123" s="230" t="s">
        <v>132</v>
      </c>
    </row>
    <row r="124" s="2" customFormat="1">
      <c r="A124" s="37"/>
      <c r="B124" s="38"/>
      <c r="C124" s="39"/>
      <c r="D124" s="232" t="s">
        <v>133</v>
      </c>
      <c r="E124" s="39"/>
      <c r="F124" s="233" t="s">
        <v>134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133</v>
      </c>
      <c r="AU124" s="16" t="s">
        <v>85</v>
      </c>
    </row>
    <row r="125" s="2" customFormat="1" ht="16.5" customHeight="1">
      <c r="A125" s="37"/>
      <c r="B125" s="38"/>
      <c r="C125" s="218" t="s">
        <v>85</v>
      </c>
      <c r="D125" s="218" t="s">
        <v>127</v>
      </c>
      <c r="E125" s="219" t="s">
        <v>135</v>
      </c>
      <c r="F125" s="220" t="s">
        <v>136</v>
      </c>
      <c r="G125" s="221" t="s">
        <v>137</v>
      </c>
      <c r="H125" s="222">
        <v>105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0.26000000000000001</v>
      </c>
      <c r="T125" s="229">
        <f>S125*H125</f>
        <v>27.300000000000001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85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131</v>
      </c>
      <c r="BM125" s="230" t="s">
        <v>138</v>
      </c>
    </row>
    <row r="126" s="2" customFormat="1">
      <c r="A126" s="37"/>
      <c r="B126" s="38"/>
      <c r="C126" s="39"/>
      <c r="D126" s="232" t="s">
        <v>133</v>
      </c>
      <c r="E126" s="39"/>
      <c r="F126" s="233" t="s">
        <v>139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85</v>
      </c>
    </row>
    <row r="127" s="2" customFormat="1" ht="16.5" customHeight="1">
      <c r="A127" s="37"/>
      <c r="B127" s="38"/>
      <c r="C127" s="218" t="s">
        <v>140</v>
      </c>
      <c r="D127" s="218" t="s">
        <v>127</v>
      </c>
      <c r="E127" s="219" t="s">
        <v>141</v>
      </c>
      <c r="F127" s="220" t="s">
        <v>142</v>
      </c>
      <c r="G127" s="221" t="s">
        <v>143</v>
      </c>
      <c r="H127" s="222">
        <v>558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131</v>
      </c>
      <c r="AT127" s="230" t="s">
        <v>127</v>
      </c>
      <c r="AU127" s="230" t="s">
        <v>85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131</v>
      </c>
      <c r="BM127" s="230" t="s">
        <v>144</v>
      </c>
    </row>
    <row r="128" s="2" customFormat="1">
      <c r="A128" s="37"/>
      <c r="B128" s="38"/>
      <c r="C128" s="39"/>
      <c r="D128" s="232" t="s">
        <v>133</v>
      </c>
      <c r="E128" s="39"/>
      <c r="F128" s="233" t="s">
        <v>145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133</v>
      </c>
      <c r="AU128" s="16" t="s">
        <v>85</v>
      </c>
    </row>
    <row r="129" s="2" customFormat="1" ht="16.5" customHeight="1">
      <c r="A129" s="37"/>
      <c r="B129" s="38"/>
      <c r="C129" s="218" t="s">
        <v>131</v>
      </c>
      <c r="D129" s="218" t="s">
        <v>127</v>
      </c>
      <c r="E129" s="219" t="s">
        <v>146</v>
      </c>
      <c r="F129" s="220" t="s">
        <v>147</v>
      </c>
      <c r="G129" s="221" t="s">
        <v>143</v>
      </c>
      <c r="H129" s="222">
        <v>910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131</v>
      </c>
      <c r="AT129" s="230" t="s">
        <v>127</v>
      </c>
      <c r="AU129" s="230" t="s">
        <v>85</v>
      </c>
      <c r="AY129" s="16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131</v>
      </c>
      <c r="BM129" s="230" t="s">
        <v>148</v>
      </c>
    </row>
    <row r="130" s="2" customFormat="1" ht="21.75" customHeight="1">
      <c r="A130" s="37"/>
      <c r="B130" s="38"/>
      <c r="C130" s="218" t="s">
        <v>149</v>
      </c>
      <c r="D130" s="218" t="s">
        <v>127</v>
      </c>
      <c r="E130" s="219" t="s">
        <v>150</v>
      </c>
      <c r="F130" s="220" t="s">
        <v>151</v>
      </c>
      <c r="G130" s="221" t="s">
        <v>143</v>
      </c>
      <c r="H130" s="222">
        <v>1380.5999999999999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131</v>
      </c>
      <c r="BM130" s="230" t="s">
        <v>152</v>
      </c>
    </row>
    <row r="131" s="2" customFormat="1">
      <c r="A131" s="37"/>
      <c r="B131" s="38"/>
      <c r="C131" s="39"/>
      <c r="D131" s="232" t="s">
        <v>133</v>
      </c>
      <c r="E131" s="39"/>
      <c r="F131" s="233" t="s">
        <v>153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133</v>
      </c>
      <c r="AU131" s="16" t="s">
        <v>85</v>
      </c>
    </row>
    <row r="132" s="13" customFormat="1">
      <c r="A132" s="13"/>
      <c r="B132" s="237"/>
      <c r="C132" s="238"/>
      <c r="D132" s="232" t="s">
        <v>154</v>
      </c>
      <c r="E132" s="239" t="s">
        <v>1</v>
      </c>
      <c r="F132" s="240" t="s">
        <v>155</v>
      </c>
      <c r="G132" s="238"/>
      <c r="H132" s="241">
        <v>1216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154</v>
      </c>
      <c r="AU132" s="247" t="s">
        <v>85</v>
      </c>
      <c r="AV132" s="13" t="s">
        <v>85</v>
      </c>
      <c r="AW132" s="13" t="s">
        <v>31</v>
      </c>
      <c r="AX132" s="13" t="s">
        <v>75</v>
      </c>
      <c r="AY132" s="247" t="s">
        <v>125</v>
      </c>
    </row>
    <row r="133" s="13" customFormat="1">
      <c r="A133" s="13"/>
      <c r="B133" s="237"/>
      <c r="C133" s="238"/>
      <c r="D133" s="232" t="s">
        <v>154</v>
      </c>
      <c r="E133" s="239" t="s">
        <v>1</v>
      </c>
      <c r="F133" s="240" t="s">
        <v>156</v>
      </c>
      <c r="G133" s="238"/>
      <c r="H133" s="241">
        <v>137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154</v>
      </c>
      <c r="AU133" s="247" t="s">
        <v>85</v>
      </c>
      <c r="AV133" s="13" t="s">
        <v>85</v>
      </c>
      <c r="AW133" s="13" t="s">
        <v>31</v>
      </c>
      <c r="AX133" s="13" t="s">
        <v>75</v>
      </c>
      <c r="AY133" s="247" t="s">
        <v>125</v>
      </c>
    </row>
    <row r="134" s="13" customFormat="1">
      <c r="A134" s="13"/>
      <c r="B134" s="237"/>
      <c r="C134" s="238"/>
      <c r="D134" s="232" t="s">
        <v>154</v>
      </c>
      <c r="E134" s="239" t="s">
        <v>1</v>
      </c>
      <c r="F134" s="240" t="s">
        <v>157</v>
      </c>
      <c r="G134" s="238"/>
      <c r="H134" s="241">
        <v>26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154</v>
      </c>
      <c r="AU134" s="247" t="s">
        <v>85</v>
      </c>
      <c r="AV134" s="13" t="s">
        <v>85</v>
      </c>
      <c r="AW134" s="13" t="s">
        <v>31</v>
      </c>
      <c r="AX134" s="13" t="s">
        <v>75</v>
      </c>
      <c r="AY134" s="247" t="s">
        <v>125</v>
      </c>
    </row>
    <row r="135" s="13" customFormat="1">
      <c r="A135" s="13"/>
      <c r="B135" s="237"/>
      <c r="C135" s="238"/>
      <c r="D135" s="232" t="s">
        <v>154</v>
      </c>
      <c r="E135" s="239" t="s">
        <v>1</v>
      </c>
      <c r="F135" s="240" t="s">
        <v>158</v>
      </c>
      <c r="G135" s="238"/>
      <c r="H135" s="241">
        <v>1.6000000000000001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154</v>
      </c>
      <c r="AU135" s="247" t="s">
        <v>85</v>
      </c>
      <c r="AV135" s="13" t="s">
        <v>85</v>
      </c>
      <c r="AW135" s="13" t="s">
        <v>31</v>
      </c>
      <c r="AX135" s="13" t="s">
        <v>75</v>
      </c>
      <c r="AY135" s="247" t="s">
        <v>125</v>
      </c>
    </row>
    <row r="136" s="14" customFormat="1">
      <c r="A136" s="14"/>
      <c r="B136" s="248"/>
      <c r="C136" s="249"/>
      <c r="D136" s="232" t="s">
        <v>154</v>
      </c>
      <c r="E136" s="250" t="s">
        <v>1</v>
      </c>
      <c r="F136" s="251" t="s">
        <v>159</v>
      </c>
      <c r="G136" s="249"/>
      <c r="H136" s="252">
        <v>1380.5999999999999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154</v>
      </c>
      <c r="AU136" s="258" t="s">
        <v>85</v>
      </c>
      <c r="AV136" s="14" t="s">
        <v>131</v>
      </c>
      <c r="AW136" s="14" t="s">
        <v>31</v>
      </c>
      <c r="AX136" s="14" t="s">
        <v>83</v>
      </c>
      <c r="AY136" s="258" t="s">
        <v>125</v>
      </c>
    </row>
    <row r="137" s="2" customFormat="1" ht="21.75" customHeight="1">
      <c r="A137" s="37"/>
      <c r="B137" s="38"/>
      <c r="C137" s="218" t="s">
        <v>160</v>
      </c>
      <c r="D137" s="218" t="s">
        <v>127</v>
      </c>
      <c r="E137" s="219" t="s">
        <v>161</v>
      </c>
      <c r="F137" s="220" t="s">
        <v>162</v>
      </c>
      <c r="G137" s="221" t="s">
        <v>143</v>
      </c>
      <c r="H137" s="222">
        <v>205.90000000000001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131</v>
      </c>
      <c r="AT137" s="230" t="s">
        <v>127</v>
      </c>
      <c r="AU137" s="230" t="s">
        <v>85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131</v>
      </c>
      <c r="BM137" s="230" t="s">
        <v>163</v>
      </c>
    </row>
    <row r="138" s="2" customFormat="1">
      <c r="A138" s="37"/>
      <c r="B138" s="38"/>
      <c r="C138" s="39"/>
      <c r="D138" s="232" t="s">
        <v>133</v>
      </c>
      <c r="E138" s="39"/>
      <c r="F138" s="233" t="s">
        <v>164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85</v>
      </c>
    </row>
    <row r="139" s="13" customFormat="1">
      <c r="A139" s="13"/>
      <c r="B139" s="237"/>
      <c r="C139" s="238"/>
      <c r="D139" s="232" t="s">
        <v>154</v>
      </c>
      <c r="E139" s="239" t="s">
        <v>1</v>
      </c>
      <c r="F139" s="240" t="s">
        <v>165</v>
      </c>
      <c r="G139" s="238"/>
      <c r="H139" s="241">
        <v>910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154</v>
      </c>
      <c r="AU139" s="247" t="s">
        <v>85</v>
      </c>
      <c r="AV139" s="13" t="s">
        <v>85</v>
      </c>
      <c r="AW139" s="13" t="s">
        <v>31</v>
      </c>
      <c r="AX139" s="13" t="s">
        <v>75</v>
      </c>
      <c r="AY139" s="247" t="s">
        <v>125</v>
      </c>
    </row>
    <row r="140" s="13" customFormat="1">
      <c r="A140" s="13"/>
      <c r="B140" s="237"/>
      <c r="C140" s="238"/>
      <c r="D140" s="232" t="s">
        <v>154</v>
      </c>
      <c r="E140" s="239" t="s">
        <v>1</v>
      </c>
      <c r="F140" s="240" t="s">
        <v>166</v>
      </c>
      <c r="G140" s="238"/>
      <c r="H140" s="241">
        <v>-608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154</v>
      </c>
      <c r="AU140" s="247" t="s">
        <v>85</v>
      </c>
      <c r="AV140" s="13" t="s">
        <v>85</v>
      </c>
      <c r="AW140" s="13" t="s">
        <v>31</v>
      </c>
      <c r="AX140" s="13" t="s">
        <v>75</v>
      </c>
      <c r="AY140" s="247" t="s">
        <v>125</v>
      </c>
    </row>
    <row r="141" s="13" customFormat="1">
      <c r="A141" s="13"/>
      <c r="B141" s="237"/>
      <c r="C141" s="238"/>
      <c r="D141" s="232" t="s">
        <v>154</v>
      </c>
      <c r="E141" s="239" t="s">
        <v>1</v>
      </c>
      <c r="F141" s="240" t="s">
        <v>167</v>
      </c>
      <c r="G141" s="238"/>
      <c r="H141" s="241">
        <v>-68.5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154</v>
      </c>
      <c r="AU141" s="247" t="s">
        <v>85</v>
      </c>
      <c r="AV141" s="13" t="s">
        <v>85</v>
      </c>
      <c r="AW141" s="13" t="s">
        <v>31</v>
      </c>
      <c r="AX141" s="13" t="s">
        <v>75</v>
      </c>
      <c r="AY141" s="247" t="s">
        <v>125</v>
      </c>
    </row>
    <row r="142" s="13" customFormat="1">
      <c r="A142" s="13"/>
      <c r="B142" s="237"/>
      <c r="C142" s="238"/>
      <c r="D142" s="232" t="s">
        <v>154</v>
      </c>
      <c r="E142" s="239" t="s">
        <v>1</v>
      </c>
      <c r="F142" s="240" t="s">
        <v>168</v>
      </c>
      <c r="G142" s="238"/>
      <c r="H142" s="241">
        <v>-26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154</v>
      </c>
      <c r="AU142" s="247" t="s">
        <v>85</v>
      </c>
      <c r="AV142" s="13" t="s">
        <v>85</v>
      </c>
      <c r="AW142" s="13" t="s">
        <v>31</v>
      </c>
      <c r="AX142" s="13" t="s">
        <v>75</v>
      </c>
      <c r="AY142" s="247" t="s">
        <v>125</v>
      </c>
    </row>
    <row r="143" s="13" customFormat="1">
      <c r="A143" s="13"/>
      <c r="B143" s="237"/>
      <c r="C143" s="238"/>
      <c r="D143" s="232" t="s">
        <v>154</v>
      </c>
      <c r="E143" s="239" t="s">
        <v>1</v>
      </c>
      <c r="F143" s="240" t="s">
        <v>169</v>
      </c>
      <c r="G143" s="238"/>
      <c r="H143" s="241">
        <v>-1.6000000000000001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154</v>
      </c>
      <c r="AU143" s="247" t="s">
        <v>85</v>
      </c>
      <c r="AV143" s="13" t="s">
        <v>85</v>
      </c>
      <c r="AW143" s="13" t="s">
        <v>31</v>
      </c>
      <c r="AX143" s="13" t="s">
        <v>75</v>
      </c>
      <c r="AY143" s="247" t="s">
        <v>125</v>
      </c>
    </row>
    <row r="144" s="14" customFormat="1">
      <c r="A144" s="14"/>
      <c r="B144" s="248"/>
      <c r="C144" s="249"/>
      <c r="D144" s="232" t="s">
        <v>154</v>
      </c>
      <c r="E144" s="250" t="s">
        <v>1</v>
      </c>
      <c r="F144" s="251" t="s">
        <v>159</v>
      </c>
      <c r="G144" s="249"/>
      <c r="H144" s="252">
        <v>205.90000000000001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154</v>
      </c>
      <c r="AU144" s="258" t="s">
        <v>85</v>
      </c>
      <c r="AV144" s="14" t="s">
        <v>131</v>
      </c>
      <c r="AW144" s="14" t="s">
        <v>31</v>
      </c>
      <c r="AX144" s="14" t="s">
        <v>83</v>
      </c>
      <c r="AY144" s="258" t="s">
        <v>125</v>
      </c>
    </row>
    <row r="145" s="2" customFormat="1" ht="24.15" customHeight="1">
      <c r="A145" s="37"/>
      <c r="B145" s="38"/>
      <c r="C145" s="218" t="s">
        <v>170</v>
      </c>
      <c r="D145" s="218" t="s">
        <v>127</v>
      </c>
      <c r="E145" s="219" t="s">
        <v>171</v>
      </c>
      <c r="F145" s="220" t="s">
        <v>172</v>
      </c>
      <c r="G145" s="221" t="s">
        <v>143</v>
      </c>
      <c r="H145" s="222">
        <v>823.60000000000002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85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131</v>
      </c>
      <c r="BM145" s="230" t="s">
        <v>173</v>
      </c>
    </row>
    <row r="146" s="13" customFormat="1">
      <c r="A146" s="13"/>
      <c r="B146" s="237"/>
      <c r="C146" s="238"/>
      <c r="D146" s="232" t="s">
        <v>154</v>
      </c>
      <c r="E146" s="238"/>
      <c r="F146" s="240" t="s">
        <v>174</v>
      </c>
      <c r="G146" s="238"/>
      <c r="H146" s="241">
        <v>823.60000000000002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154</v>
      </c>
      <c r="AU146" s="247" t="s">
        <v>85</v>
      </c>
      <c r="AV146" s="13" t="s">
        <v>85</v>
      </c>
      <c r="AW146" s="13" t="s">
        <v>4</v>
      </c>
      <c r="AX146" s="13" t="s">
        <v>83</v>
      </c>
      <c r="AY146" s="247" t="s">
        <v>125</v>
      </c>
    </row>
    <row r="147" s="2" customFormat="1" ht="16.5" customHeight="1">
      <c r="A147" s="37"/>
      <c r="B147" s="38"/>
      <c r="C147" s="218" t="s">
        <v>175</v>
      </c>
      <c r="D147" s="218" t="s">
        <v>127</v>
      </c>
      <c r="E147" s="219" t="s">
        <v>176</v>
      </c>
      <c r="F147" s="220" t="s">
        <v>177</v>
      </c>
      <c r="G147" s="221" t="s">
        <v>143</v>
      </c>
      <c r="H147" s="222">
        <v>1951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85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131</v>
      </c>
      <c r="BM147" s="230" t="s">
        <v>178</v>
      </c>
    </row>
    <row r="148" s="13" customFormat="1">
      <c r="A148" s="13"/>
      <c r="B148" s="237"/>
      <c r="C148" s="238"/>
      <c r="D148" s="232" t="s">
        <v>154</v>
      </c>
      <c r="E148" s="239" t="s">
        <v>1</v>
      </c>
      <c r="F148" s="240" t="s">
        <v>179</v>
      </c>
      <c r="G148" s="238"/>
      <c r="H148" s="241">
        <v>558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154</v>
      </c>
      <c r="AU148" s="247" t="s">
        <v>85</v>
      </c>
      <c r="AV148" s="13" t="s">
        <v>85</v>
      </c>
      <c r="AW148" s="13" t="s">
        <v>31</v>
      </c>
      <c r="AX148" s="13" t="s">
        <v>75</v>
      </c>
      <c r="AY148" s="247" t="s">
        <v>125</v>
      </c>
    </row>
    <row r="149" s="13" customFormat="1">
      <c r="A149" s="13"/>
      <c r="B149" s="237"/>
      <c r="C149" s="238"/>
      <c r="D149" s="232" t="s">
        <v>154</v>
      </c>
      <c r="E149" s="239" t="s">
        <v>1</v>
      </c>
      <c r="F149" s="240" t="s">
        <v>180</v>
      </c>
      <c r="G149" s="238"/>
      <c r="H149" s="241">
        <v>1035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154</v>
      </c>
      <c r="AU149" s="247" t="s">
        <v>85</v>
      </c>
      <c r="AV149" s="13" t="s">
        <v>85</v>
      </c>
      <c r="AW149" s="13" t="s">
        <v>31</v>
      </c>
      <c r="AX149" s="13" t="s">
        <v>75</v>
      </c>
      <c r="AY149" s="247" t="s">
        <v>125</v>
      </c>
    </row>
    <row r="150" s="13" customFormat="1">
      <c r="A150" s="13"/>
      <c r="B150" s="237"/>
      <c r="C150" s="238"/>
      <c r="D150" s="232" t="s">
        <v>154</v>
      </c>
      <c r="E150" s="239" t="s">
        <v>1</v>
      </c>
      <c r="F150" s="240" t="s">
        <v>181</v>
      </c>
      <c r="G150" s="238"/>
      <c r="H150" s="241">
        <v>358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154</v>
      </c>
      <c r="AU150" s="247" t="s">
        <v>85</v>
      </c>
      <c r="AV150" s="13" t="s">
        <v>85</v>
      </c>
      <c r="AW150" s="13" t="s">
        <v>31</v>
      </c>
      <c r="AX150" s="13" t="s">
        <v>75</v>
      </c>
      <c r="AY150" s="247" t="s">
        <v>125</v>
      </c>
    </row>
    <row r="151" s="14" customFormat="1">
      <c r="A151" s="14"/>
      <c r="B151" s="248"/>
      <c r="C151" s="249"/>
      <c r="D151" s="232" t="s">
        <v>154</v>
      </c>
      <c r="E151" s="250" t="s">
        <v>1</v>
      </c>
      <c r="F151" s="251" t="s">
        <v>159</v>
      </c>
      <c r="G151" s="249"/>
      <c r="H151" s="252">
        <v>1951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154</v>
      </c>
      <c r="AU151" s="258" t="s">
        <v>85</v>
      </c>
      <c r="AV151" s="14" t="s">
        <v>131</v>
      </c>
      <c r="AW151" s="14" t="s">
        <v>31</v>
      </c>
      <c r="AX151" s="14" t="s">
        <v>83</v>
      </c>
      <c r="AY151" s="258" t="s">
        <v>125</v>
      </c>
    </row>
    <row r="152" s="2" customFormat="1" ht="16.5" customHeight="1">
      <c r="A152" s="37"/>
      <c r="B152" s="38"/>
      <c r="C152" s="218" t="s">
        <v>182</v>
      </c>
      <c r="D152" s="218" t="s">
        <v>127</v>
      </c>
      <c r="E152" s="219" t="s">
        <v>183</v>
      </c>
      <c r="F152" s="220" t="s">
        <v>184</v>
      </c>
      <c r="G152" s="221" t="s">
        <v>143</v>
      </c>
      <c r="H152" s="222">
        <v>676.5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131</v>
      </c>
      <c r="AT152" s="230" t="s">
        <v>127</v>
      </c>
      <c r="AU152" s="230" t="s">
        <v>85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131</v>
      </c>
      <c r="BM152" s="230" t="s">
        <v>185</v>
      </c>
    </row>
    <row r="153" s="2" customFormat="1">
      <c r="A153" s="37"/>
      <c r="B153" s="38"/>
      <c r="C153" s="39"/>
      <c r="D153" s="232" t="s">
        <v>133</v>
      </c>
      <c r="E153" s="39"/>
      <c r="F153" s="233" t="s">
        <v>186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133</v>
      </c>
      <c r="AU153" s="16" t="s">
        <v>85</v>
      </c>
    </row>
    <row r="154" s="13" customFormat="1">
      <c r="A154" s="13"/>
      <c r="B154" s="237"/>
      <c r="C154" s="238"/>
      <c r="D154" s="232" t="s">
        <v>154</v>
      </c>
      <c r="E154" s="239" t="s">
        <v>1</v>
      </c>
      <c r="F154" s="240" t="s">
        <v>187</v>
      </c>
      <c r="G154" s="238"/>
      <c r="H154" s="241">
        <v>608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154</v>
      </c>
      <c r="AU154" s="247" t="s">
        <v>85</v>
      </c>
      <c r="AV154" s="13" t="s">
        <v>85</v>
      </c>
      <c r="AW154" s="13" t="s">
        <v>31</v>
      </c>
      <c r="AX154" s="13" t="s">
        <v>75</v>
      </c>
      <c r="AY154" s="247" t="s">
        <v>125</v>
      </c>
    </row>
    <row r="155" s="13" customFormat="1">
      <c r="A155" s="13"/>
      <c r="B155" s="237"/>
      <c r="C155" s="238"/>
      <c r="D155" s="232" t="s">
        <v>154</v>
      </c>
      <c r="E155" s="239" t="s">
        <v>1</v>
      </c>
      <c r="F155" s="240" t="s">
        <v>188</v>
      </c>
      <c r="G155" s="238"/>
      <c r="H155" s="241">
        <v>68.5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154</v>
      </c>
      <c r="AU155" s="247" t="s">
        <v>85</v>
      </c>
      <c r="AV155" s="13" t="s">
        <v>85</v>
      </c>
      <c r="AW155" s="13" t="s">
        <v>31</v>
      </c>
      <c r="AX155" s="13" t="s">
        <v>75</v>
      </c>
      <c r="AY155" s="247" t="s">
        <v>125</v>
      </c>
    </row>
    <row r="156" s="14" customFormat="1">
      <c r="A156" s="14"/>
      <c r="B156" s="248"/>
      <c r="C156" s="249"/>
      <c r="D156" s="232" t="s">
        <v>154</v>
      </c>
      <c r="E156" s="250" t="s">
        <v>1</v>
      </c>
      <c r="F156" s="251" t="s">
        <v>159</v>
      </c>
      <c r="G156" s="249"/>
      <c r="H156" s="252">
        <v>676.5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154</v>
      </c>
      <c r="AU156" s="258" t="s">
        <v>85</v>
      </c>
      <c r="AV156" s="14" t="s">
        <v>131</v>
      </c>
      <c r="AW156" s="14" t="s">
        <v>31</v>
      </c>
      <c r="AX156" s="14" t="s">
        <v>83</v>
      </c>
      <c r="AY156" s="258" t="s">
        <v>125</v>
      </c>
    </row>
    <row r="157" s="2" customFormat="1" ht="16.5" customHeight="1">
      <c r="A157" s="37"/>
      <c r="B157" s="38"/>
      <c r="C157" s="218" t="s">
        <v>189</v>
      </c>
      <c r="D157" s="218" t="s">
        <v>127</v>
      </c>
      <c r="E157" s="219" t="s">
        <v>190</v>
      </c>
      <c r="F157" s="220" t="s">
        <v>191</v>
      </c>
      <c r="G157" s="221" t="s">
        <v>143</v>
      </c>
      <c r="H157" s="222">
        <v>608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131</v>
      </c>
      <c r="AT157" s="230" t="s">
        <v>127</v>
      </c>
      <c r="AU157" s="230" t="s">
        <v>85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131</v>
      </c>
      <c r="BM157" s="230" t="s">
        <v>192</v>
      </c>
    </row>
    <row r="158" s="2" customFormat="1" ht="16.5" customHeight="1">
      <c r="A158" s="37"/>
      <c r="B158" s="38"/>
      <c r="C158" s="218" t="s">
        <v>193</v>
      </c>
      <c r="D158" s="218" t="s">
        <v>127</v>
      </c>
      <c r="E158" s="219" t="s">
        <v>194</v>
      </c>
      <c r="F158" s="220" t="s">
        <v>195</v>
      </c>
      <c r="G158" s="221" t="s">
        <v>137</v>
      </c>
      <c r="H158" s="222">
        <v>685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85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131</v>
      </c>
      <c r="BM158" s="230" t="s">
        <v>196</v>
      </c>
    </row>
    <row r="159" s="2" customFormat="1" ht="16.5" customHeight="1">
      <c r="A159" s="37"/>
      <c r="B159" s="38"/>
      <c r="C159" s="218" t="s">
        <v>8</v>
      </c>
      <c r="D159" s="218" t="s">
        <v>127</v>
      </c>
      <c r="E159" s="219" t="s">
        <v>197</v>
      </c>
      <c r="F159" s="220" t="s">
        <v>198</v>
      </c>
      <c r="G159" s="221" t="s">
        <v>137</v>
      </c>
      <c r="H159" s="222">
        <v>685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131</v>
      </c>
      <c r="AT159" s="230" t="s">
        <v>127</v>
      </c>
      <c r="AU159" s="230" t="s">
        <v>85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131</v>
      </c>
      <c r="BM159" s="230" t="s">
        <v>199</v>
      </c>
    </row>
    <row r="160" s="2" customFormat="1" ht="16.5" customHeight="1">
      <c r="A160" s="37"/>
      <c r="B160" s="38"/>
      <c r="C160" s="259" t="s">
        <v>200</v>
      </c>
      <c r="D160" s="259" t="s">
        <v>201</v>
      </c>
      <c r="E160" s="260" t="s">
        <v>202</v>
      </c>
      <c r="F160" s="261" t="s">
        <v>203</v>
      </c>
      <c r="G160" s="262" t="s">
        <v>204</v>
      </c>
      <c r="H160" s="263">
        <v>17.125</v>
      </c>
      <c r="I160" s="264"/>
      <c r="J160" s="265">
        <f>ROUND(I160*H160,2)</f>
        <v>0</v>
      </c>
      <c r="K160" s="266"/>
      <c r="L160" s="267"/>
      <c r="M160" s="268" t="s">
        <v>1</v>
      </c>
      <c r="N160" s="269" t="s">
        <v>40</v>
      </c>
      <c r="O160" s="90"/>
      <c r="P160" s="228">
        <f>O160*H160</f>
        <v>0</v>
      </c>
      <c r="Q160" s="228">
        <v>0.001</v>
      </c>
      <c r="R160" s="228">
        <f>Q160*H160</f>
        <v>0.017125000000000001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175</v>
      </c>
      <c r="AT160" s="230" t="s">
        <v>201</v>
      </c>
      <c r="AU160" s="230" t="s">
        <v>85</v>
      </c>
      <c r="AY160" s="16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131</v>
      </c>
      <c r="BM160" s="230" t="s">
        <v>205</v>
      </c>
    </row>
    <row r="161" s="2" customFormat="1">
      <c r="A161" s="37"/>
      <c r="B161" s="38"/>
      <c r="C161" s="39"/>
      <c r="D161" s="232" t="s">
        <v>133</v>
      </c>
      <c r="E161" s="39"/>
      <c r="F161" s="233" t="s">
        <v>206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133</v>
      </c>
      <c r="AU161" s="16" t="s">
        <v>85</v>
      </c>
    </row>
    <row r="162" s="13" customFormat="1">
      <c r="A162" s="13"/>
      <c r="B162" s="237"/>
      <c r="C162" s="238"/>
      <c r="D162" s="232" t="s">
        <v>154</v>
      </c>
      <c r="E162" s="238"/>
      <c r="F162" s="240" t="s">
        <v>207</v>
      </c>
      <c r="G162" s="238"/>
      <c r="H162" s="241">
        <v>17.125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154</v>
      </c>
      <c r="AU162" s="247" t="s">
        <v>85</v>
      </c>
      <c r="AV162" s="13" t="s">
        <v>85</v>
      </c>
      <c r="AW162" s="13" t="s">
        <v>4</v>
      </c>
      <c r="AX162" s="13" t="s">
        <v>83</v>
      </c>
      <c r="AY162" s="247" t="s">
        <v>125</v>
      </c>
    </row>
    <row r="163" s="2" customFormat="1" ht="16.5" customHeight="1">
      <c r="A163" s="37"/>
      <c r="B163" s="38"/>
      <c r="C163" s="218" t="s">
        <v>208</v>
      </c>
      <c r="D163" s="218" t="s">
        <v>127</v>
      </c>
      <c r="E163" s="219" t="s">
        <v>209</v>
      </c>
      <c r="F163" s="220" t="s">
        <v>210</v>
      </c>
      <c r="G163" s="221" t="s">
        <v>137</v>
      </c>
      <c r="H163" s="222">
        <v>685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85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131</v>
      </c>
      <c r="BM163" s="230" t="s">
        <v>211</v>
      </c>
    </row>
    <row r="164" s="2" customFormat="1">
      <c r="A164" s="37"/>
      <c r="B164" s="38"/>
      <c r="C164" s="39"/>
      <c r="D164" s="232" t="s">
        <v>133</v>
      </c>
      <c r="E164" s="39"/>
      <c r="F164" s="233" t="s">
        <v>212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85</v>
      </c>
    </row>
    <row r="165" s="12" customFormat="1" ht="22.8" customHeight="1">
      <c r="A165" s="12"/>
      <c r="B165" s="202"/>
      <c r="C165" s="203"/>
      <c r="D165" s="204" t="s">
        <v>74</v>
      </c>
      <c r="E165" s="216" t="s">
        <v>131</v>
      </c>
      <c r="F165" s="216" t="s">
        <v>213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SUM(P166:P170)</f>
        <v>0</v>
      </c>
      <c r="Q165" s="210"/>
      <c r="R165" s="211">
        <f>SUM(R166:R170)</f>
        <v>3495.1840000000002</v>
      </c>
      <c r="S165" s="210"/>
      <c r="T165" s="212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74</v>
      </c>
      <c r="AU165" s="214" t="s">
        <v>83</v>
      </c>
      <c r="AY165" s="213" t="s">
        <v>125</v>
      </c>
      <c r="BK165" s="215">
        <f>SUM(BK166:BK170)</f>
        <v>0</v>
      </c>
    </row>
    <row r="166" s="2" customFormat="1" ht="21.75" customHeight="1">
      <c r="A166" s="37"/>
      <c r="B166" s="38"/>
      <c r="C166" s="218" t="s">
        <v>214</v>
      </c>
      <c r="D166" s="218" t="s">
        <v>127</v>
      </c>
      <c r="E166" s="219" t="s">
        <v>215</v>
      </c>
      <c r="F166" s="220" t="s">
        <v>216</v>
      </c>
      <c r="G166" s="221" t="s">
        <v>143</v>
      </c>
      <c r="H166" s="222">
        <v>1035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1.8480000000000001</v>
      </c>
      <c r="R166" s="228">
        <f>Q166*H166</f>
        <v>1912.6800000000001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131</v>
      </c>
      <c r="AT166" s="230" t="s">
        <v>127</v>
      </c>
      <c r="AU166" s="230" t="s">
        <v>85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131</v>
      </c>
      <c r="BM166" s="230" t="s">
        <v>217</v>
      </c>
    </row>
    <row r="167" s="13" customFormat="1">
      <c r="A167" s="13"/>
      <c r="B167" s="237"/>
      <c r="C167" s="238"/>
      <c r="D167" s="232" t="s">
        <v>154</v>
      </c>
      <c r="E167" s="239" t="s">
        <v>1</v>
      </c>
      <c r="F167" s="240" t="s">
        <v>218</v>
      </c>
      <c r="G167" s="238"/>
      <c r="H167" s="241">
        <v>1035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154</v>
      </c>
      <c r="AU167" s="247" t="s">
        <v>85</v>
      </c>
      <c r="AV167" s="13" t="s">
        <v>85</v>
      </c>
      <c r="AW167" s="13" t="s">
        <v>31</v>
      </c>
      <c r="AX167" s="13" t="s">
        <v>83</v>
      </c>
      <c r="AY167" s="247" t="s">
        <v>125</v>
      </c>
    </row>
    <row r="168" s="2" customFormat="1" ht="24.15" customHeight="1">
      <c r="A168" s="37"/>
      <c r="B168" s="38"/>
      <c r="C168" s="218" t="s">
        <v>219</v>
      </c>
      <c r="D168" s="218" t="s">
        <v>127</v>
      </c>
      <c r="E168" s="219" t="s">
        <v>220</v>
      </c>
      <c r="F168" s="220" t="s">
        <v>221</v>
      </c>
      <c r="G168" s="221" t="s">
        <v>143</v>
      </c>
      <c r="H168" s="222">
        <v>558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40</v>
      </c>
      <c r="O168" s="90"/>
      <c r="P168" s="228">
        <f>O168*H168</f>
        <v>0</v>
      </c>
      <c r="Q168" s="228">
        <v>1.8480000000000001</v>
      </c>
      <c r="R168" s="228">
        <f>Q168*H168</f>
        <v>1031.184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131</v>
      </c>
      <c r="AT168" s="230" t="s">
        <v>127</v>
      </c>
      <c r="AU168" s="230" t="s">
        <v>85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131</v>
      </c>
      <c r="BM168" s="230" t="s">
        <v>222</v>
      </c>
    </row>
    <row r="169" s="2" customFormat="1">
      <c r="A169" s="37"/>
      <c r="B169" s="38"/>
      <c r="C169" s="39"/>
      <c r="D169" s="232" t="s">
        <v>133</v>
      </c>
      <c r="E169" s="39"/>
      <c r="F169" s="233" t="s">
        <v>223</v>
      </c>
      <c r="G169" s="39"/>
      <c r="H169" s="39"/>
      <c r="I169" s="234"/>
      <c r="J169" s="39"/>
      <c r="K169" s="39"/>
      <c r="L169" s="43"/>
      <c r="M169" s="235"/>
      <c r="N169" s="23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133</v>
      </c>
      <c r="AU169" s="16" t="s">
        <v>85</v>
      </c>
    </row>
    <row r="170" s="2" customFormat="1" ht="21.75" customHeight="1">
      <c r="A170" s="37"/>
      <c r="B170" s="38"/>
      <c r="C170" s="218" t="s">
        <v>224</v>
      </c>
      <c r="D170" s="218" t="s">
        <v>127</v>
      </c>
      <c r="E170" s="219" t="s">
        <v>225</v>
      </c>
      <c r="F170" s="220" t="s">
        <v>226</v>
      </c>
      <c r="G170" s="221" t="s">
        <v>143</v>
      </c>
      <c r="H170" s="222">
        <v>358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40</v>
      </c>
      <c r="O170" s="90"/>
      <c r="P170" s="228">
        <f>O170*H170</f>
        <v>0</v>
      </c>
      <c r="Q170" s="228">
        <v>1.54</v>
      </c>
      <c r="R170" s="228">
        <f>Q170*H170</f>
        <v>551.32000000000005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131</v>
      </c>
      <c r="AT170" s="230" t="s">
        <v>127</v>
      </c>
      <c r="AU170" s="230" t="s">
        <v>85</v>
      </c>
      <c r="AY170" s="16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131</v>
      </c>
      <c r="BM170" s="230" t="s">
        <v>227</v>
      </c>
    </row>
    <row r="171" s="12" customFormat="1" ht="22.8" customHeight="1">
      <c r="A171" s="12"/>
      <c r="B171" s="202"/>
      <c r="C171" s="203"/>
      <c r="D171" s="204" t="s">
        <v>74</v>
      </c>
      <c r="E171" s="216" t="s">
        <v>228</v>
      </c>
      <c r="F171" s="216" t="s">
        <v>229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SUM(P172:P176)</f>
        <v>0</v>
      </c>
      <c r="Q171" s="210"/>
      <c r="R171" s="211">
        <f>SUM(R172:R176)</f>
        <v>0</v>
      </c>
      <c r="S171" s="210"/>
      <c r="T171" s="212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83</v>
      </c>
      <c r="AT171" s="214" t="s">
        <v>74</v>
      </c>
      <c r="AU171" s="214" t="s">
        <v>83</v>
      </c>
      <c r="AY171" s="213" t="s">
        <v>125</v>
      </c>
      <c r="BK171" s="215">
        <f>SUM(BK172:BK176)</f>
        <v>0</v>
      </c>
    </row>
    <row r="172" s="2" customFormat="1" ht="16.5" customHeight="1">
      <c r="A172" s="37"/>
      <c r="B172" s="38"/>
      <c r="C172" s="218" t="s">
        <v>230</v>
      </c>
      <c r="D172" s="218" t="s">
        <v>127</v>
      </c>
      <c r="E172" s="219" t="s">
        <v>231</v>
      </c>
      <c r="F172" s="220" t="s">
        <v>232</v>
      </c>
      <c r="G172" s="221" t="s">
        <v>233</v>
      </c>
      <c r="H172" s="222">
        <v>27.300000000000001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40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131</v>
      </c>
      <c r="AT172" s="230" t="s">
        <v>127</v>
      </c>
      <c r="AU172" s="230" t="s">
        <v>85</v>
      </c>
      <c r="AY172" s="16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131</v>
      </c>
      <c r="BM172" s="230" t="s">
        <v>234</v>
      </c>
    </row>
    <row r="173" s="2" customFormat="1">
      <c r="A173" s="37"/>
      <c r="B173" s="38"/>
      <c r="C173" s="39"/>
      <c r="D173" s="232" t="s">
        <v>133</v>
      </c>
      <c r="E173" s="39"/>
      <c r="F173" s="233" t="s">
        <v>235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133</v>
      </c>
      <c r="AU173" s="16" t="s">
        <v>85</v>
      </c>
    </row>
    <row r="174" s="2" customFormat="1" ht="16.5" customHeight="1">
      <c r="A174" s="37"/>
      <c r="B174" s="38"/>
      <c r="C174" s="218" t="s">
        <v>236</v>
      </c>
      <c r="D174" s="218" t="s">
        <v>127</v>
      </c>
      <c r="E174" s="219" t="s">
        <v>237</v>
      </c>
      <c r="F174" s="220" t="s">
        <v>238</v>
      </c>
      <c r="G174" s="221" t="s">
        <v>233</v>
      </c>
      <c r="H174" s="222">
        <v>518.70000000000005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40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131</v>
      </c>
      <c r="AT174" s="230" t="s">
        <v>127</v>
      </c>
      <c r="AU174" s="230" t="s">
        <v>85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131</v>
      </c>
      <c r="BM174" s="230" t="s">
        <v>239</v>
      </c>
    </row>
    <row r="175" s="13" customFormat="1">
      <c r="A175" s="13"/>
      <c r="B175" s="237"/>
      <c r="C175" s="238"/>
      <c r="D175" s="232" t="s">
        <v>154</v>
      </c>
      <c r="E175" s="238"/>
      <c r="F175" s="240" t="s">
        <v>240</v>
      </c>
      <c r="G175" s="238"/>
      <c r="H175" s="241">
        <v>518.70000000000005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154</v>
      </c>
      <c r="AU175" s="247" t="s">
        <v>85</v>
      </c>
      <c r="AV175" s="13" t="s">
        <v>85</v>
      </c>
      <c r="AW175" s="13" t="s">
        <v>4</v>
      </c>
      <c r="AX175" s="13" t="s">
        <v>83</v>
      </c>
      <c r="AY175" s="247" t="s">
        <v>125</v>
      </c>
    </row>
    <row r="176" s="2" customFormat="1" ht="24.15" customHeight="1">
      <c r="A176" s="37"/>
      <c r="B176" s="38"/>
      <c r="C176" s="218" t="s">
        <v>241</v>
      </c>
      <c r="D176" s="218" t="s">
        <v>127</v>
      </c>
      <c r="E176" s="219" t="s">
        <v>242</v>
      </c>
      <c r="F176" s="220" t="s">
        <v>243</v>
      </c>
      <c r="G176" s="221" t="s">
        <v>233</v>
      </c>
      <c r="H176" s="222">
        <v>27.300000000000001</v>
      </c>
      <c r="I176" s="223"/>
      <c r="J176" s="224">
        <f>ROUND(I176*H176,2)</f>
        <v>0</v>
      </c>
      <c r="K176" s="225"/>
      <c r="L176" s="43"/>
      <c r="M176" s="270" t="s">
        <v>1</v>
      </c>
      <c r="N176" s="271" t="s">
        <v>40</v>
      </c>
      <c r="O176" s="272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131</v>
      </c>
      <c r="AT176" s="230" t="s">
        <v>127</v>
      </c>
      <c r="AU176" s="230" t="s">
        <v>85</v>
      </c>
      <c r="AY176" s="16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83</v>
      </c>
      <c r="BK176" s="231">
        <f>ROUND(I176*H176,2)</f>
        <v>0</v>
      </c>
      <c r="BL176" s="16" t="s">
        <v>131</v>
      </c>
      <c r="BM176" s="230" t="s">
        <v>244</v>
      </c>
    </row>
    <row r="177" s="2" customFormat="1" ht="6.96" customHeight="1">
      <c r="A177" s="37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43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UMxq6P8ik/PacljvNzQG3qy2EFT5ssVSeiC34dbJX6vdXVlhsJ0WE+d9HS/P/PKUSePoIr7BN2eNeWtPbZj7oQ==" hashValue="PW1Lr2zyyRiH691bmXag5IFFiaHGC1nW1I+sVePH8oY5Z4To0+vCcI+TbBwMzVdfa+/YmJoqmOApcKeBXxFXZw==" algorithmName="SHA-512" password="CC35"/>
  <autoFilter ref="C119:K17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– Stachovice - Fulnek, km 6,005 - 10,140,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245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ROUND((SUM(BE118:BE131)),  2)</f>
        <v>0</v>
      </c>
      <c r="G33" s="37"/>
      <c r="H33" s="37"/>
      <c r="I33" s="154">
        <v>0.20999999999999999</v>
      </c>
      <c r="J33" s="153">
        <f>ROUND(((SUM(BE118:BE131))*I33),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ROUND((SUM(BF118:BF131)),  2)</f>
        <v>0</v>
      </c>
      <c r="G34" s="37"/>
      <c r="H34" s="37"/>
      <c r="I34" s="154">
        <v>0.12</v>
      </c>
      <c r="J34" s="153">
        <f>ROUND(((SUM(BF118:BF131))*I34),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ROUND((SUM(BH118:BH131)),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ROUND((SUM(BI118:BI131)),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– Stachovice - Fulnek, km 6,005 - 10,140,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02 - Odstranění nánosů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Husí potok – Stachovice - Fulnek, km 6,005 - 10,140, odstranění PŠ 09/2024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02 - Odstranění nánosů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16. 12. 2025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HydroIdea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Ing. Jerzy Nowak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111</v>
      </c>
      <c r="D117" s="193" t="s">
        <v>60</v>
      </c>
      <c r="E117" s="193" t="s">
        <v>56</v>
      </c>
      <c r="F117" s="193" t="s">
        <v>57</v>
      </c>
      <c r="G117" s="193" t="s">
        <v>112</v>
      </c>
      <c r="H117" s="193" t="s">
        <v>113</v>
      </c>
      <c r="I117" s="193" t="s">
        <v>114</v>
      </c>
      <c r="J117" s="194" t="s">
        <v>103</v>
      </c>
      <c r="K117" s="195" t="s">
        <v>115</v>
      </c>
      <c r="L117" s="196"/>
      <c r="M117" s="99" t="s">
        <v>1</v>
      </c>
      <c r="N117" s="100" t="s">
        <v>39</v>
      </c>
      <c r="O117" s="100" t="s">
        <v>116</v>
      </c>
      <c r="P117" s="100" t="s">
        <v>117</v>
      </c>
      <c r="Q117" s="100" t="s">
        <v>118</v>
      </c>
      <c r="R117" s="100" t="s">
        <v>119</v>
      </c>
      <c r="S117" s="100" t="s">
        <v>120</v>
      </c>
      <c r="T117" s="101" t="s">
        <v>121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123</v>
      </c>
      <c r="F119" s="205" t="s">
        <v>124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126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SUM(P121:P131)</f>
        <v>0</v>
      </c>
      <c r="Q120" s="210"/>
      <c r="R120" s="211">
        <f>SUM(R121:R131)</f>
        <v>0</v>
      </c>
      <c r="S120" s="210"/>
      <c r="T120" s="212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125</v>
      </c>
      <c r="BK120" s="215">
        <f>SUM(BK121:BK131)</f>
        <v>0</v>
      </c>
    </row>
    <row r="121" s="2" customFormat="1" ht="24.15" customHeight="1">
      <c r="A121" s="37"/>
      <c r="B121" s="38"/>
      <c r="C121" s="218" t="s">
        <v>83</v>
      </c>
      <c r="D121" s="218" t="s">
        <v>127</v>
      </c>
      <c r="E121" s="219" t="s">
        <v>246</v>
      </c>
      <c r="F121" s="220" t="s">
        <v>247</v>
      </c>
      <c r="G121" s="221" t="s">
        <v>143</v>
      </c>
      <c r="H121" s="222">
        <v>470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131</v>
      </c>
      <c r="AT121" s="230" t="s">
        <v>127</v>
      </c>
      <c r="AU121" s="230" t="s">
        <v>85</v>
      </c>
      <c r="AY121" s="16" t="s">
        <v>125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131</v>
      </c>
      <c r="BM121" s="230" t="s">
        <v>248</v>
      </c>
    </row>
    <row r="122" s="2" customFormat="1" ht="21.75" customHeight="1">
      <c r="A122" s="37"/>
      <c r="B122" s="38"/>
      <c r="C122" s="218" t="s">
        <v>85</v>
      </c>
      <c r="D122" s="218" t="s">
        <v>127</v>
      </c>
      <c r="E122" s="219" t="s">
        <v>150</v>
      </c>
      <c r="F122" s="220" t="s">
        <v>151</v>
      </c>
      <c r="G122" s="221" t="s">
        <v>143</v>
      </c>
      <c r="H122" s="222">
        <v>90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40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131</v>
      </c>
      <c r="AT122" s="230" t="s">
        <v>127</v>
      </c>
      <c r="AU122" s="230" t="s">
        <v>85</v>
      </c>
      <c r="AY122" s="16" t="s">
        <v>125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131</v>
      </c>
      <c r="BM122" s="230" t="s">
        <v>249</v>
      </c>
    </row>
    <row r="123" s="2" customFormat="1">
      <c r="A123" s="37"/>
      <c r="B123" s="38"/>
      <c r="C123" s="39"/>
      <c r="D123" s="232" t="s">
        <v>133</v>
      </c>
      <c r="E123" s="39"/>
      <c r="F123" s="233" t="s">
        <v>250</v>
      </c>
      <c r="G123" s="39"/>
      <c r="H123" s="39"/>
      <c r="I123" s="234"/>
      <c r="J123" s="39"/>
      <c r="K123" s="39"/>
      <c r="L123" s="43"/>
      <c r="M123" s="235"/>
      <c r="N123" s="23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133</v>
      </c>
      <c r="AU123" s="16" t="s">
        <v>85</v>
      </c>
    </row>
    <row r="124" s="13" customFormat="1">
      <c r="A124" s="13"/>
      <c r="B124" s="237"/>
      <c r="C124" s="238"/>
      <c r="D124" s="232" t="s">
        <v>154</v>
      </c>
      <c r="E124" s="239" t="s">
        <v>1</v>
      </c>
      <c r="F124" s="240" t="s">
        <v>251</v>
      </c>
      <c r="G124" s="238"/>
      <c r="H124" s="241">
        <v>90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154</v>
      </c>
      <c r="AU124" s="247" t="s">
        <v>85</v>
      </c>
      <c r="AV124" s="13" t="s">
        <v>85</v>
      </c>
      <c r="AW124" s="13" t="s">
        <v>31</v>
      </c>
      <c r="AX124" s="13" t="s">
        <v>83</v>
      </c>
      <c r="AY124" s="247" t="s">
        <v>125</v>
      </c>
    </row>
    <row r="125" s="2" customFormat="1" ht="21.75" customHeight="1">
      <c r="A125" s="37"/>
      <c r="B125" s="38"/>
      <c r="C125" s="218" t="s">
        <v>140</v>
      </c>
      <c r="D125" s="218" t="s">
        <v>127</v>
      </c>
      <c r="E125" s="219" t="s">
        <v>161</v>
      </c>
      <c r="F125" s="220" t="s">
        <v>162</v>
      </c>
      <c r="G125" s="221" t="s">
        <v>143</v>
      </c>
      <c r="H125" s="222">
        <v>380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85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131</v>
      </c>
      <c r="BM125" s="230" t="s">
        <v>252</v>
      </c>
    </row>
    <row r="126" s="2" customFormat="1">
      <c r="A126" s="37"/>
      <c r="B126" s="38"/>
      <c r="C126" s="39"/>
      <c r="D126" s="232" t="s">
        <v>133</v>
      </c>
      <c r="E126" s="39"/>
      <c r="F126" s="233" t="s">
        <v>164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85</v>
      </c>
    </row>
    <row r="127" s="13" customFormat="1">
      <c r="A127" s="13"/>
      <c r="B127" s="237"/>
      <c r="C127" s="238"/>
      <c r="D127" s="232" t="s">
        <v>154</v>
      </c>
      <c r="E127" s="239" t="s">
        <v>1</v>
      </c>
      <c r="F127" s="240" t="s">
        <v>253</v>
      </c>
      <c r="G127" s="238"/>
      <c r="H127" s="241">
        <v>470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154</v>
      </c>
      <c r="AU127" s="247" t="s">
        <v>85</v>
      </c>
      <c r="AV127" s="13" t="s">
        <v>85</v>
      </c>
      <c r="AW127" s="13" t="s">
        <v>31</v>
      </c>
      <c r="AX127" s="13" t="s">
        <v>75</v>
      </c>
      <c r="AY127" s="247" t="s">
        <v>125</v>
      </c>
    </row>
    <row r="128" s="13" customFormat="1">
      <c r="A128" s="13"/>
      <c r="B128" s="237"/>
      <c r="C128" s="238"/>
      <c r="D128" s="232" t="s">
        <v>154</v>
      </c>
      <c r="E128" s="239" t="s">
        <v>1</v>
      </c>
      <c r="F128" s="240" t="s">
        <v>254</v>
      </c>
      <c r="G128" s="238"/>
      <c r="H128" s="241">
        <v>-90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154</v>
      </c>
      <c r="AU128" s="247" t="s">
        <v>85</v>
      </c>
      <c r="AV128" s="13" t="s">
        <v>85</v>
      </c>
      <c r="AW128" s="13" t="s">
        <v>31</v>
      </c>
      <c r="AX128" s="13" t="s">
        <v>75</v>
      </c>
      <c r="AY128" s="247" t="s">
        <v>125</v>
      </c>
    </row>
    <row r="129" s="14" customFormat="1">
      <c r="A129" s="14"/>
      <c r="B129" s="248"/>
      <c r="C129" s="249"/>
      <c r="D129" s="232" t="s">
        <v>154</v>
      </c>
      <c r="E129" s="250" t="s">
        <v>1</v>
      </c>
      <c r="F129" s="251" t="s">
        <v>159</v>
      </c>
      <c r="G129" s="249"/>
      <c r="H129" s="252">
        <v>380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154</v>
      </c>
      <c r="AU129" s="258" t="s">
        <v>85</v>
      </c>
      <c r="AV129" s="14" t="s">
        <v>131</v>
      </c>
      <c r="AW129" s="14" t="s">
        <v>31</v>
      </c>
      <c r="AX129" s="14" t="s">
        <v>83</v>
      </c>
      <c r="AY129" s="258" t="s">
        <v>125</v>
      </c>
    </row>
    <row r="130" s="2" customFormat="1" ht="24.15" customHeight="1">
      <c r="A130" s="37"/>
      <c r="B130" s="38"/>
      <c r="C130" s="218" t="s">
        <v>131</v>
      </c>
      <c r="D130" s="218" t="s">
        <v>127</v>
      </c>
      <c r="E130" s="219" t="s">
        <v>171</v>
      </c>
      <c r="F130" s="220" t="s">
        <v>172</v>
      </c>
      <c r="G130" s="221" t="s">
        <v>143</v>
      </c>
      <c r="H130" s="222">
        <v>1520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131</v>
      </c>
      <c r="BM130" s="230" t="s">
        <v>255</v>
      </c>
    </row>
    <row r="131" s="13" customFormat="1">
      <c r="A131" s="13"/>
      <c r="B131" s="237"/>
      <c r="C131" s="238"/>
      <c r="D131" s="232" t="s">
        <v>154</v>
      </c>
      <c r="E131" s="238"/>
      <c r="F131" s="240" t="s">
        <v>256</v>
      </c>
      <c r="G131" s="238"/>
      <c r="H131" s="241">
        <v>1520</v>
      </c>
      <c r="I131" s="242"/>
      <c r="J131" s="238"/>
      <c r="K131" s="238"/>
      <c r="L131" s="243"/>
      <c r="M131" s="275"/>
      <c r="N131" s="276"/>
      <c r="O131" s="276"/>
      <c r="P131" s="276"/>
      <c r="Q131" s="276"/>
      <c r="R131" s="276"/>
      <c r="S131" s="276"/>
      <c r="T131" s="27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154</v>
      </c>
      <c r="AU131" s="247" t="s">
        <v>85</v>
      </c>
      <c r="AV131" s="13" t="s">
        <v>85</v>
      </c>
      <c r="AW131" s="13" t="s">
        <v>4</v>
      </c>
      <c r="AX131" s="13" t="s">
        <v>83</v>
      </c>
      <c r="AY131" s="247" t="s">
        <v>125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daz6roZ7bD1BatYEUpWdR3hL9Hr8hFTKp18/o90DAyvbaKwevZlU2MUsY+obXFV3G1+bKNVtcqKzNNbMytLaUQ==" hashValue="k2Wz7hmAQJiLsK/tt2jzFamHiozukofwJwXNhhQI+fUQ/8rP8ZX0OBPcmJsFIIbER/2c9SacHd0XyPcwOOH+Jg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– Stachovice - Fulnek, km 6,005 - 10,140,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257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ROUND((SUM(BE118:BE135)),  2)</f>
        <v>0</v>
      </c>
      <c r="G33" s="37"/>
      <c r="H33" s="37"/>
      <c r="I33" s="154">
        <v>0.20999999999999999</v>
      </c>
      <c r="J33" s="153">
        <f>ROUND(((SUM(BE118:BE135))*I33),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ROUND((SUM(BF118:BF135)),  2)</f>
        <v>0</v>
      </c>
      <c r="G34" s="37"/>
      <c r="H34" s="37"/>
      <c r="I34" s="154">
        <v>0.12</v>
      </c>
      <c r="J34" s="153">
        <f>ROUND(((SUM(BF118:BF135))*I34),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ROUND((SUM(BG118:BG135)),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ROUND((SUM(BH118:BH135)),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ROUND((SUM(BI118:BI135)),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– Stachovice - Fulnek, km 6,005 - 10,140,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03 - Dorovnání terénu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Husí potok – Stachovice - Fulnek, km 6,005 - 10,140, odstranění PŠ 09/2024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03 - Dorovnání terénu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16. 12. 2025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HydroIdea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Ing. Jerzy Nowak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111</v>
      </c>
      <c r="D117" s="193" t="s">
        <v>60</v>
      </c>
      <c r="E117" s="193" t="s">
        <v>56</v>
      </c>
      <c r="F117" s="193" t="s">
        <v>57</v>
      </c>
      <c r="G117" s="193" t="s">
        <v>112</v>
      </c>
      <c r="H117" s="193" t="s">
        <v>113</v>
      </c>
      <c r="I117" s="193" t="s">
        <v>114</v>
      </c>
      <c r="J117" s="194" t="s">
        <v>103</v>
      </c>
      <c r="K117" s="195" t="s">
        <v>115</v>
      </c>
      <c r="L117" s="196"/>
      <c r="M117" s="99" t="s">
        <v>1</v>
      </c>
      <c r="N117" s="100" t="s">
        <v>39</v>
      </c>
      <c r="O117" s="100" t="s">
        <v>116</v>
      </c>
      <c r="P117" s="100" t="s">
        <v>117</v>
      </c>
      <c r="Q117" s="100" t="s">
        <v>118</v>
      </c>
      <c r="R117" s="100" t="s">
        <v>119</v>
      </c>
      <c r="S117" s="100" t="s">
        <v>120</v>
      </c>
      <c r="T117" s="101" t="s">
        <v>121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0.0065000000000000006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123</v>
      </c>
      <c r="F119" s="205" t="s">
        <v>124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0.0065000000000000006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126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SUM(P121:P135)</f>
        <v>0</v>
      </c>
      <c r="Q120" s="210"/>
      <c r="R120" s="211">
        <f>SUM(R121:R135)</f>
        <v>0.0065000000000000006</v>
      </c>
      <c r="S120" s="210"/>
      <c r="T120" s="212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125</v>
      </c>
      <c r="BK120" s="215">
        <f>SUM(BK121:BK135)</f>
        <v>0</v>
      </c>
    </row>
    <row r="121" s="2" customFormat="1" ht="21.75" customHeight="1">
      <c r="A121" s="37"/>
      <c r="B121" s="38"/>
      <c r="C121" s="218" t="s">
        <v>83</v>
      </c>
      <c r="D121" s="218" t="s">
        <v>127</v>
      </c>
      <c r="E121" s="219" t="s">
        <v>150</v>
      </c>
      <c r="F121" s="220" t="s">
        <v>151</v>
      </c>
      <c r="G121" s="221" t="s">
        <v>143</v>
      </c>
      <c r="H121" s="222">
        <v>116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131</v>
      </c>
      <c r="AT121" s="230" t="s">
        <v>127</v>
      </c>
      <c r="AU121" s="230" t="s">
        <v>85</v>
      </c>
      <c r="AY121" s="16" t="s">
        <v>125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131</v>
      </c>
      <c r="BM121" s="230" t="s">
        <v>258</v>
      </c>
    </row>
    <row r="122" s="2" customFormat="1">
      <c r="A122" s="37"/>
      <c r="B122" s="38"/>
      <c r="C122" s="39"/>
      <c r="D122" s="232" t="s">
        <v>133</v>
      </c>
      <c r="E122" s="39"/>
      <c r="F122" s="233" t="s">
        <v>153</v>
      </c>
      <c r="G122" s="39"/>
      <c r="H122" s="39"/>
      <c r="I122" s="234"/>
      <c r="J122" s="39"/>
      <c r="K122" s="39"/>
      <c r="L122" s="43"/>
      <c r="M122" s="235"/>
      <c r="N122" s="23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133</v>
      </c>
      <c r="AU122" s="16" t="s">
        <v>85</v>
      </c>
    </row>
    <row r="123" s="13" customFormat="1">
      <c r="A123" s="13"/>
      <c r="B123" s="237"/>
      <c r="C123" s="238"/>
      <c r="D123" s="232" t="s">
        <v>154</v>
      </c>
      <c r="E123" s="239" t="s">
        <v>1</v>
      </c>
      <c r="F123" s="240" t="s">
        <v>259</v>
      </c>
      <c r="G123" s="238"/>
      <c r="H123" s="241">
        <v>90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154</v>
      </c>
      <c r="AU123" s="247" t="s">
        <v>85</v>
      </c>
      <c r="AV123" s="13" t="s">
        <v>85</v>
      </c>
      <c r="AW123" s="13" t="s">
        <v>31</v>
      </c>
      <c r="AX123" s="13" t="s">
        <v>75</v>
      </c>
      <c r="AY123" s="247" t="s">
        <v>125</v>
      </c>
    </row>
    <row r="124" s="13" customFormat="1">
      <c r="A124" s="13"/>
      <c r="B124" s="237"/>
      <c r="C124" s="238"/>
      <c r="D124" s="232" t="s">
        <v>154</v>
      </c>
      <c r="E124" s="239" t="s">
        <v>1</v>
      </c>
      <c r="F124" s="240" t="s">
        <v>260</v>
      </c>
      <c r="G124" s="238"/>
      <c r="H124" s="241">
        <v>26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154</v>
      </c>
      <c r="AU124" s="247" t="s">
        <v>85</v>
      </c>
      <c r="AV124" s="13" t="s">
        <v>85</v>
      </c>
      <c r="AW124" s="13" t="s">
        <v>31</v>
      </c>
      <c r="AX124" s="13" t="s">
        <v>75</v>
      </c>
      <c r="AY124" s="247" t="s">
        <v>125</v>
      </c>
    </row>
    <row r="125" s="14" customFormat="1">
      <c r="A125" s="14"/>
      <c r="B125" s="248"/>
      <c r="C125" s="249"/>
      <c r="D125" s="232" t="s">
        <v>154</v>
      </c>
      <c r="E125" s="250" t="s">
        <v>1</v>
      </c>
      <c r="F125" s="251" t="s">
        <v>159</v>
      </c>
      <c r="G125" s="249"/>
      <c r="H125" s="252">
        <v>116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8" t="s">
        <v>154</v>
      </c>
      <c r="AU125" s="258" t="s">
        <v>85</v>
      </c>
      <c r="AV125" s="14" t="s">
        <v>131</v>
      </c>
      <c r="AW125" s="14" t="s">
        <v>31</v>
      </c>
      <c r="AX125" s="14" t="s">
        <v>83</v>
      </c>
      <c r="AY125" s="258" t="s">
        <v>125</v>
      </c>
    </row>
    <row r="126" s="2" customFormat="1" ht="16.5" customHeight="1">
      <c r="A126" s="37"/>
      <c r="B126" s="38"/>
      <c r="C126" s="218" t="s">
        <v>85</v>
      </c>
      <c r="D126" s="218" t="s">
        <v>127</v>
      </c>
      <c r="E126" s="219" t="s">
        <v>183</v>
      </c>
      <c r="F126" s="220" t="s">
        <v>184</v>
      </c>
      <c r="G126" s="221" t="s">
        <v>143</v>
      </c>
      <c r="H126" s="222">
        <v>116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131</v>
      </c>
      <c r="AT126" s="230" t="s">
        <v>127</v>
      </c>
      <c r="AU126" s="230" t="s">
        <v>85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131</v>
      </c>
      <c r="BM126" s="230" t="s">
        <v>261</v>
      </c>
    </row>
    <row r="127" s="2" customFormat="1">
      <c r="A127" s="37"/>
      <c r="B127" s="38"/>
      <c r="C127" s="39"/>
      <c r="D127" s="232" t="s">
        <v>133</v>
      </c>
      <c r="E127" s="39"/>
      <c r="F127" s="233" t="s">
        <v>262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133</v>
      </c>
      <c r="AU127" s="16" t="s">
        <v>85</v>
      </c>
    </row>
    <row r="128" s="2" customFormat="1" ht="16.5" customHeight="1">
      <c r="A128" s="37"/>
      <c r="B128" s="38"/>
      <c r="C128" s="218" t="s">
        <v>140</v>
      </c>
      <c r="D128" s="218" t="s">
        <v>127</v>
      </c>
      <c r="E128" s="219" t="s">
        <v>263</v>
      </c>
      <c r="F128" s="220" t="s">
        <v>264</v>
      </c>
      <c r="G128" s="221" t="s">
        <v>143</v>
      </c>
      <c r="H128" s="222">
        <v>90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85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131</v>
      </c>
      <c r="BM128" s="230" t="s">
        <v>265</v>
      </c>
    </row>
    <row r="129" s="2" customFormat="1" ht="16.5" customHeight="1">
      <c r="A129" s="37"/>
      <c r="B129" s="38"/>
      <c r="C129" s="218" t="s">
        <v>131</v>
      </c>
      <c r="D129" s="218" t="s">
        <v>127</v>
      </c>
      <c r="E129" s="219" t="s">
        <v>194</v>
      </c>
      <c r="F129" s="220" t="s">
        <v>195</v>
      </c>
      <c r="G129" s="221" t="s">
        <v>137</v>
      </c>
      <c r="H129" s="222">
        <v>260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131</v>
      </c>
      <c r="AT129" s="230" t="s">
        <v>127</v>
      </c>
      <c r="AU129" s="230" t="s">
        <v>85</v>
      </c>
      <c r="AY129" s="16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131</v>
      </c>
      <c r="BM129" s="230" t="s">
        <v>266</v>
      </c>
    </row>
    <row r="130" s="2" customFormat="1" ht="16.5" customHeight="1">
      <c r="A130" s="37"/>
      <c r="B130" s="38"/>
      <c r="C130" s="218" t="s">
        <v>149</v>
      </c>
      <c r="D130" s="218" t="s">
        <v>127</v>
      </c>
      <c r="E130" s="219" t="s">
        <v>197</v>
      </c>
      <c r="F130" s="220" t="s">
        <v>198</v>
      </c>
      <c r="G130" s="221" t="s">
        <v>137</v>
      </c>
      <c r="H130" s="222">
        <v>260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131</v>
      </c>
      <c r="BM130" s="230" t="s">
        <v>267</v>
      </c>
    </row>
    <row r="131" s="2" customFormat="1" ht="16.5" customHeight="1">
      <c r="A131" s="37"/>
      <c r="B131" s="38"/>
      <c r="C131" s="259" t="s">
        <v>160</v>
      </c>
      <c r="D131" s="259" t="s">
        <v>201</v>
      </c>
      <c r="E131" s="260" t="s">
        <v>202</v>
      </c>
      <c r="F131" s="261" t="s">
        <v>203</v>
      </c>
      <c r="G131" s="262" t="s">
        <v>204</v>
      </c>
      <c r="H131" s="263">
        <v>6.5</v>
      </c>
      <c r="I131" s="264"/>
      <c r="J131" s="265">
        <f>ROUND(I131*H131,2)</f>
        <v>0</v>
      </c>
      <c r="K131" s="266"/>
      <c r="L131" s="267"/>
      <c r="M131" s="268" t="s">
        <v>1</v>
      </c>
      <c r="N131" s="269" t="s">
        <v>40</v>
      </c>
      <c r="O131" s="90"/>
      <c r="P131" s="228">
        <f>O131*H131</f>
        <v>0</v>
      </c>
      <c r="Q131" s="228">
        <v>0.001</v>
      </c>
      <c r="R131" s="228">
        <f>Q131*H131</f>
        <v>0.0065000000000000006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175</v>
      </c>
      <c r="AT131" s="230" t="s">
        <v>201</v>
      </c>
      <c r="AU131" s="230" t="s">
        <v>85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131</v>
      </c>
      <c r="BM131" s="230" t="s">
        <v>268</v>
      </c>
    </row>
    <row r="132" s="2" customFormat="1">
      <c r="A132" s="37"/>
      <c r="B132" s="38"/>
      <c r="C132" s="39"/>
      <c r="D132" s="232" t="s">
        <v>133</v>
      </c>
      <c r="E132" s="39"/>
      <c r="F132" s="233" t="s">
        <v>206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85</v>
      </c>
    </row>
    <row r="133" s="13" customFormat="1">
      <c r="A133" s="13"/>
      <c r="B133" s="237"/>
      <c r="C133" s="238"/>
      <c r="D133" s="232" t="s">
        <v>154</v>
      </c>
      <c r="E133" s="238"/>
      <c r="F133" s="240" t="s">
        <v>269</v>
      </c>
      <c r="G133" s="238"/>
      <c r="H133" s="241">
        <v>6.5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154</v>
      </c>
      <c r="AU133" s="247" t="s">
        <v>85</v>
      </c>
      <c r="AV133" s="13" t="s">
        <v>85</v>
      </c>
      <c r="AW133" s="13" t="s">
        <v>4</v>
      </c>
      <c r="AX133" s="13" t="s">
        <v>83</v>
      </c>
      <c r="AY133" s="247" t="s">
        <v>125</v>
      </c>
    </row>
    <row r="134" s="2" customFormat="1" ht="16.5" customHeight="1">
      <c r="A134" s="37"/>
      <c r="B134" s="38"/>
      <c r="C134" s="218" t="s">
        <v>170</v>
      </c>
      <c r="D134" s="218" t="s">
        <v>127</v>
      </c>
      <c r="E134" s="219" t="s">
        <v>209</v>
      </c>
      <c r="F134" s="220" t="s">
        <v>210</v>
      </c>
      <c r="G134" s="221" t="s">
        <v>137</v>
      </c>
      <c r="H134" s="222">
        <v>260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131</v>
      </c>
      <c r="AT134" s="230" t="s">
        <v>127</v>
      </c>
      <c r="AU134" s="230" t="s">
        <v>85</v>
      </c>
      <c r="AY134" s="16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131</v>
      </c>
      <c r="BM134" s="230" t="s">
        <v>270</v>
      </c>
    </row>
    <row r="135" s="2" customFormat="1">
      <c r="A135" s="37"/>
      <c r="B135" s="38"/>
      <c r="C135" s="39"/>
      <c r="D135" s="232" t="s">
        <v>133</v>
      </c>
      <c r="E135" s="39"/>
      <c r="F135" s="233" t="s">
        <v>212</v>
      </c>
      <c r="G135" s="39"/>
      <c r="H135" s="39"/>
      <c r="I135" s="234"/>
      <c r="J135" s="39"/>
      <c r="K135" s="39"/>
      <c r="L135" s="43"/>
      <c r="M135" s="278"/>
      <c r="N135" s="279"/>
      <c r="O135" s="272"/>
      <c r="P135" s="272"/>
      <c r="Q135" s="272"/>
      <c r="R135" s="272"/>
      <c r="S135" s="272"/>
      <c r="T135" s="280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133</v>
      </c>
      <c r="AU135" s="16" t="s">
        <v>85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JD4uh6QjWwnpe2esojCSmmdwPMoFehUwVHnvTTznDy+GTiM8LWqhhzTccMCZcablgvaNBXUnknN6QHHqu8UkWw==" hashValue="+18Ro6BZ3o0+sIqZezQBllyBCn06mS5n3blz8e7Qei2rBECQ6EKi/j/38qJZgKSF7MTBBCgjoDIrB35e8PcNOA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– Stachovice - Fulnek, km 6,005 - 10,140,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271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ROUND((SUM(BE119:BE156)),  2)</f>
        <v>0</v>
      </c>
      <c r="G33" s="37"/>
      <c r="H33" s="37"/>
      <c r="I33" s="154">
        <v>0.20999999999999999</v>
      </c>
      <c r="J33" s="153">
        <f>ROUND(((SUM(BE119:BE156))*I33),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ROUND((SUM(BF119:BF156)),  2)</f>
        <v>0</v>
      </c>
      <c r="G34" s="37"/>
      <c r="H34" s="37"/>
      <c r="I34" s="154">
        <v>0.12</v>
      </c>
      <c r="J34" s="153">
        <f>ROUND(((SUM(BF119:BF156))*I34),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ROUND((SUM(BG119:BG156)),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ROUND((SUM(BH119:BH156)),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ROUND((SUM(BI119:BI156)),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– Stachovice - Fulnek, km 6,005 - 10,140,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04 - Příčné objekty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J152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110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Husí potok – Stachovice - Fulnek, km 6,005 - 10,140, odstranění PŠ 09/2024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04 - Příčné objekty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16. 12. 2025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>HydroIdea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32</v>
      </c>
      <c r="J116" s="35" t="str">
        <f>E24</f>
        <v>Ing. Jerzy Nowak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111</v>
      </c>
      <c r="D118" s="193" t="s">
        <v>60</v>
      </c>
      <c r="E118" s="193" t="s">
        <v>56</v>
      </c>
      <c r="F118" s="193" t="s">
        <v>57</v>
      </c>
      <c r="G118" s="193" t="s">
        <v>112</v>
      </c>
      <c r="H118" s="193" t="s">
        <v>113</v>
      </c>
      <c r="I118" s="193" t="s">
        <v>114</v>
      </c>
      <c r="J118" s="194" t="s">
        <v>103</v>
      </c>
      <c r="K118" s="195" t="s">
        <v>115</v>
      </c>
      <c r="L118" s="196"/>
      <c r="M118" s="99" t="s">
        <v>1</v>
      </c>
      <c r="N118" s="100" t="s">
        <v>39</v>
      </c>
      <c r="O118" s="100" t="s">
        <v>116</v>
      </c>
      <c r="P118" s="100" t="s">
        <v>117</v>
      </c>
      <c r="Q118" s="100" t="s">
        <v>118</v>
      </c>
      <c r="R118" s="100" t="s">
        <v>119</v>
      </c>
      <c r="S118" s="100" t="s">
        <v>120</v>
      </c>
      <c r="T118" s="101" t="s">
        <v>121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122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147.84040000000002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74</v>
      </c>
      <c r="AU119" s="16" t="s">
        <v>105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74</v>
      </c>
      <c r="E120" s="205" t="s">
        <v>123</v>
      </c>
      <c r="F120" s="205" t="s">
        <v>124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P121+P152</f>
        <v>0</v>
      </c>
      <c r="Q120" s="210"/>
      <c r="R120" s="211">
        <f>R121+R152</f>
        <v>147.84040000000002</v>
      </c>
      <c r="S120" s="210"/>
      <c r="T120" s="212">
        <f>T121+T152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75</v>
      </c>
      <c r="AY120" s="213" t="s">
        <v>125</v>
      </c>
      <c r="BK120" s="215">
        <f>BK121+BK152</f>
        <v>0</v>
      </c>
    </row>
    <row r="121" s="12" customFormat="1" ht="22.8" customHeight="1">
      <c r="A121" s="12"/>
      <c r="B121" s="202"/>
      <c r="C121" s="203"/>
      <c r="D121" s="204" t="s">
        <v>74</v>
      </c>
      <c r="E121" s="216" t="s">
        <v>83</v>
      </c>
      <c r="F121" s="216" t="s">
        <v>126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SUM(P122:P151)</f>
        <v>0</v>
      </c>
      <c r="Q121" s="210"/>
      <c r="R121" s="211">
        <f>SUM(R122:R151)</f>
        <v>0.00040000000000000002</v>
      </c>
      <c r="S121" s="210"/>
      <c r="T121" s="212">
        <f>SUM(T122:T151)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83</v>
      </c>
      <c r="AY121" s="213" t="s">
        <v>125</v>
      </c>
      <c r="BK121" s="215">
        <f>SUM(BK122:BK151)</f>
        <v>0</v>
      </c>
    </row>
    <row r="122" s="2" customFormat="1" ht="16.5" customHeight="1">
      <c r="A122" s="37"/>
      <c r="B122" s="38"/>
      <c r="C122" s="218" t="s">
        <v>83</v>
      </c>
      <c r="D122" s="218" t="s">
        <v>127</v>
      </c>
      <c r="E122" s="219" t="s">
        <v>128</v>
      </c>
      <c r="F122" s="220" t="s">
        <v>129</v>
      </c>
      <c r="G122" s="221" t="s">
        <v>130</v>
      </c>
      <c r="H122" s="222">
        <v>1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40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131</v>
      </c>
      <c r="AT122" s="230" t="s">
        <v>127</v>
      </c>
      <c r="AU122" s="230" t="s">
        <v>85</v>
      </c>
      <c r="AY122" s="16" t="s">
        <v>125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131</v>
      </c>
      <c r="BM122" s="230" t="s">
        <v>272</v>
      </c>
    </row>
    <row r="123" s="2" customFormat="1">
      <c r="A123" s="37"/>
      <c r="B123" s="38"/>
      <c r="C123" s="39"/>
      <c r="D123" s="232" t="s">
        <v>133</v>
      </c>
      <c r="E123" s="39"/>
      <c r="F123" s="233" t="s">
        <v>273</v>
      </c>
      <c r="G123" s="39"/>
      <c r="H123" s="39"/>
      <c r="I123" s="234"/>
      <c r="J123" s="39"/>
      <c r="K123" s="39"/>
      <c r="L123" s="43"/>
      <c r="M123" s="235"/>
      <c r="N123" s="23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133</v>
      </c>
      <c r="AU123" s="16" t="s">
        <v>85</v>
      </c>
    </row>
    <row r="124" s="2" customFormat="1" ht="16.5" customHeight="1">
      <c r="A124" s="37"/>
      <c r="B124" s="38"/>
      <c r="C124" s="218" t="s">
        <v>85</v>
      </c>
      <c r="D124" s="218" t="s">
        <v>127</v>
      </c>
      <c r="E124" s="219" t="s">
        <v>146</v>
      </c>
      <c r="F124" s="220" t="s">
        <v>147</v>
      </c>
      <c r="G124" s="221" t="s">
        <v>143</v>
      </c>
      <c r="H124" s="222">
        <v>75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131</v>
      </c>
      <c r="AT124" s="230" t="s">
        <v>127</v>
      </c>
      <c r="AU124" s="230" t="s">
        <v>85</v>
      </c>
      <c r="AY124" s="16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131</v>
      </c>
      <c r="BM124" s="230" t="s">
        <v>274</v>
      </c>
    </row>
    <row r="125" s="2" customFormat="1" ht="21.75" customHeight="1">
      <c r="A125" s="37"/>
      <c r="B125" s="38"/>
      <c r="C125" s="218" t="s">
        <v>140</v>
      </c>
      <c r="D125" s="218" t="s">
        <v>127</v>
      </c>
      <c r="E125" s="219" t="s">
        <v>150</v>
      </c>
      <c r="F125" s="220" t="s">
        <v>151</v>
      </c>
      <c r="G125" s="221" t="s">
        <v>143</v>
      </c>
      <c r="H125" s="222">
        <v>21.600000000000001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85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131</v>
      </c>
      <c r="BM125" s="230" t="s">
        <v>275</v>
      </c>
    </row>
    <row r="126" s="2" customFormat="1">
      <c r="A126" s="37"/>
      <c r="B126" s="38"/>
      <c r="C126" s="39"/>
      <c r="D126" s="232" t="s">
        <v>133</v>
      </c>
      <c r="E126" s="39"/>
      <c r="F126" s="233" t="s">
        <v>153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85</v>
      </c>
    </row>
    <row r="127" s="13" customFormat="1">
      <c r="A127" s="13"/>
      <c r="B127" s="237"/>
      <c r="C127" s="238"/>
      <c r="D127" s="232" t="s">
        <v>154</v>
      </c>
      <c r="E127" s="239" t="s">
        <v>1</v>
      </c>
      <c r="F127" s="240" t="s">
        <v>276</v>
      </c>
      <c r="G127" s="238"/>
      <c r="H127" s="241">
        <v>20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154</v>
      </c>
      <c r="AU127" s="247" t="s">
        <v>85</v>
      </c>
      <c r="AV127" s="13" t="s">
        <v>85</v>
      </c>
      <c r="AW127" s="13" t="s">
        <v>31</v>
      </c>
      <c r="AX127" s="13" t="s">
        <v>75</v>
      </c>
      <c r="AY127" s="247" t="s">
        <v>125</v>
      </c>
    </row>
    <row r="128" s="13" customFormat="1">
      <c r="A128" s="13"/>
      <c r="B128" s="237"/>
      <c r="C128" s="238"/>
      <c r="D128" s="232" t="s">
        <v>154</v>
      </c>
      <c r="E128" s="239" t="s">
        <v>1</v>
      </c>
      <c r="F128" s="240" t="s">
        <v>277</v>
      </c>
      <c r="G128" s="238"/>
      <c r="H128" s="241">
        <v>1.6000000000000001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154</v>
      </c>
      <c r="AU128" s="247" t="s">
        <v>85</v>
      </c>
      <c r="AV128" s="13" t="s">
        <v>85</v>
      </c>
      <c r="AW128" s="13" t="s">
        <v>31</v>
      </c>
      <c r="AX128" s="13" t="s">
        <v>75</v>
      </c>
      <c r="AY128" s="247" t="s">
        <v>125</v>
      </c>
    </row>
    <row r="129" s="14" customFormat="1">
      <c r="A129" s="14"/>
      <c r="B129" s="248"/>
      <c r="C129" s="249"/>
      <c r="D129" s="232" t="s">
        <v>154</v>
      </c>
      <c r="E129" s="250" t="s">
        <v>1</v>
      </c>
      <c r="F129" s="251" t="s">
        <v>159</v>
      </c>
      <c r="G129" s="249"/>
      <c r="H129" s="252">
        <v>21.600000000000001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154</v>
      </c>
      <c r="AU129" s="258" t="s">
        <v>85</v>
      </c>
      <c r="AV129" s="14" t="s">
        <v>131</v>
      </c>
      <c r="AW129" s="14" t="s">
        <v>31</v>
      </c>
      <c r="AX129" s="14" t="s">
        <v>83</v>
      </c>
      <c r="AY129" s="258" t="s">
        <v>125</v>
      </c>
    </row>
    <row r="130" s="2" customFormat="1" ht="21.75" customHeight="1">
      <c r="A130" s="37"/>
      <c r="B130" s="38"/>
      <c r="C130" s="218" t="s">
        <v>131</v>
      </c>
      <c r="D130" s="218" t="s">
        <v>127</v>
      </c>
      <c r="E130" s="219" t="s">
        <v>161</v>
      </c>
      <c r="F130" s="220" t="s">
        <v>162</v>
      </c>
      <c r="G130" s="221" t="s">
        <v>143</v>
      </c>
      <c r="H130" s="222">
        <v>65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131</v>
      </c>
      <c r="BM130" s="230" t="s">
        <v>278</v>
      </c>
    </row>
    <row r="131" s="2" customFormat="1">
      <c r="A131" s="37"/>
      <c r="B131" s="38"/>
      <c r="C131" s="39"/>
      <c r="D131" s="232" t="s">
        <v>133</v>
      </c>
      <c r="E131" s="39"/>
      <c r="F131" s="233" t="s">
        <v>164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133</v>
      </c>
      <c r="AU131" s="16" t="s">
        <v>85</v>
      </c>
    </row>
    <row r="132" s="13" customFormat="1">
      <c r="A132" s="13"/>
      <c r="B132" s="237"/>
      <c r="C132" s="238"/>
      <c r="D132" s="232" t="s">
        <v>154</v>
      </c>
      <c r="E132" s="239" t="s">
        <v>1</v>
      </c>
      <c r="F132" s="240" t="s">
        <v>279</v>
      </c>
      <c r="G132" s="238"/>
      <c r="H132" s="241">
        <v>75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154</v>
      </c>
      <c r="AU132" s="247" t="s">
        <v>85</v>
      </c>
      <c r="AV132" s="13" t="s">
        <v>85</v>
      </c>
      <c r="AW132" s="13" t="s">
        <v>31</v>
      </c>
      <c r="AX132" s="13" t="s">
        <v>75</v>
      </c>
      <c r="AY132" s="247" t="s">
        <v>125</v>
      </c>
    </row>
    <row r="133" s="13" customFormat="1">
      <c r="A133" s="13"/>
      <c r="B133" s="237"/>
      <c r="C133" s="238"/>
      <c r="D133" s="232" t="s">
        <v>154</v>
      </c>
      <c r="E133" s="239" t="s">
        <v>1</v>
      </c>
      <c r="F133" s="240" t="s">
        <v>280</v>
      </c>
      <c r="G133" s="238"/>
      <c r="H133" s="241">
        <v>-10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154</v>
      </c>
      <c r="AU133" s="247" t="s">
        <v>85</v>
      </c>
      <c r="AV133" s="13" t="s">
        <v>85</v>
      </c>
      <c r="AW133" s="13" t="s">
        <v>31</v>
      </c>
      <c r="AX133" s="13" t="s">
        <v>75</v>
      </c>
      <c r="AY133" s="247" t="s">
        <v>125</v>
      </c>
    </row>
    <row r="134" s="14" customFormat="1">
      <c r="A134" s="14"/>
      <c r="B134" s="248"/>
      <c r="C134" s="249"/>
      <c r="D134" s="232" t="s">
        <v>154</v>
      </c>
      <c r="E134" s="250" t="s">
        <v>1</v>
      </c>
      <c r="F134" s="251" t="s">
        <v>159</v>
      </c>
      <c r="G134" s="249"/>
      <c r="H134" s="252">
        <v>65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154</v>
      </c>
      <c r="AU134" s="258" t="s">
        <v>85</v>
      </c>
      <c r="AV134" s="14" t="s">
        <v>131</v>
      </c>
      <c r="AW134" s="14" t="s">
        <v>31</v>
      </c>
      <c r="AX134" s="14" t="s">
        <v>83</v>
      </c>
      <c r="AY134" s="258" t="s">
        <v>125</v>
      </c>
    </row>
    <row r="135" s="2" customFormat="1" ht="24.15" customHeight="1">
      <c r="A135" s="37"/>
      <c r="B135" s="38"/>
      <c r="C135" s="218" t="s">
        <v>149</v>
      </c>
      <c r="D135" s="218" t="s">
        <v>127</v>
      </c>
      <c r="E135" s="219" t="s">
        <v>171</v>
      </c>
      <c r="F135" s="220" t="s">
        <v>172</v>
      </c>
      <c r="G135" s="221" t="s">
        <v>143</v>
      </c>
      <c r="H135" s="222">
        <v>260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131</v>
      </c>
      <c r="AT135" s="230" t="s">
        <v>127</v>
      </c>
      <c r="AU135" s="230" t="s">
        <v>85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131</v>
      </c>
      <c r="BM135" s="230" t="s">
        <v>281</v>
      </c>
    </row>
    <row r="136" s="13" customFormat="1">
      <c r="A136" s="13"/>
      <c r="B136" s="237"/>
      <c r="C136" s="238"/>
      <c r="D136" s="232" t="s">
        <v>154</v>
      </c>
      <c r="E136" s="238"/>
      <c r="F136" s="240" t="s">
        <v>282</v>
      </c>
      <c r="G136" s="238"/>
      <c r="H136" s="241">
        <v>260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154</v>
      </c>
      <c r="AU136" s="247" t="s">
        <v>85</v>
      </c>
      <c r="AV136" s="13" t="s">
        <v>85</v>
      </c>
      <c r="AW136" s="13" t="s">
        <v>4</v>
      </c>
      <c r="AX136" s="13" t="s">
        <v>83</v>
      </c>
      <c r="AY136" s="247" t="s">
        <v>125</v>
      </c>
    </row>
    <row r="137" s="2" customFormat="1" ht="16.5" customHeight="1">
      <c r="A137" s="37"/>
      <c r="B137" s="38"/>
      <c r="C137" s="218" t="s">
        <v>160</v>
      </c>
      <c r="D137" s="218" t="s">
        <v>127</v>
      </c>
      <c r="E137" s="219" t="s">
        <v>183</v>
      </c>
      <c r="F137" s="220" t="s">
        <v>184</v>
      </c>
      <c r="G137" s="221" t="s">
        <v>143</v>
      </c>
      <c r="H137" s="222">
        <v>11.6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131</v>
      </c>
      <c r="AT137" s="230" t="s">
        <v>127</v>
      </c>
      <c r="AU137" s="230" t="s">
        <v>85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131</v>
      </c>
      <c r="BM137" s="230" t="s">
        <v>283</v>
      </c>
    </row>
    <row r="138" s="2" customFormat="1">
      <c r="A138" s="37"/>
      <c r="B138" s="38"/>
      <c r="C138" s="39"/>
      <c r="D138" s="232" t="s">
        <v>133</v>
      </c>
      <c r="E138" s="39"/>
      <c r="F138" s="233" t="s">
        <v>186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85</v>
      </c>
    </row>
    <row r="139" s="13" customFormat="1">
      <c r="A139" s="13"/>
      <c r="B139" s="237"/>
      <c r="C139" s="238"/>
      <c r="D139" s="232" t="s">
        <v>154</v>
      </c>
      <c r="E139" s="239" t="s">
        <v>1</v>
      </c>
      <c r="F139" s="240" t="s">
        <v>284</v>
      </c>
      <c r="G139" s="238"/>
      <c r="H139" s="241">
        <v>10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154</v>
      </c>
      <c r="AU139" s="247" t="s">
        <v>85</v>
      </c>
      <c r="AV139" s="13" t="s">
        <v>85</v>
      </c>
      <c r="AW139" s="13" t="s">
        <v>31</v>
      </c>
      <c r="AX139" s="13" t="s">
        <v>75</v>
      </c>
      <c r="AY139" s="247" t="s">
        <v>125</v>
      </c>
    </row>
    <row r="140" s="13" customFormat="1">
      <c r="A140" s="13"/>
      <c r="B140" s="237"/>
      <c r="C140" s="238"/>
      <c r="D140" s="232" t="s">
        <v>154</v>
      </c>
      <c r="E140" s="239" t="s">
        <v>1</v>
      </c>
      <c r="F140" s="240" t="s">
        <v>285</v>
      </c>
      <c r="G140" s="238"/>
      <c r="H140" s="241">
        <v>1.6000000000000001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154</v>
      </c>
      <c r="AU140" s="247" t="s">
        <v>85</v>
      </c>
      <c r="AV140" s="13" t="s">
        <v>85</v>
      </c>
      <c r="AW140" s="13" t="s">
        <v>31</v>
      </c>
      <c r="AX140" s="13" t="s">
        <v>75</v>
      </c>
      <c r="AY140" s="247" t="s">
        <v>125</v>
      </c>
    </row>
    <row r="141" s="14" customFormat="1">
      <c r="A141" s="14"/>
      <c r="B141" s="248"/>
      <c r="C141" s="249"/>
      <c r="D141" s="232" t="s">
        <v>154</v>
      </c>
      <c r="E141" s="250" t="s">
        <v>1</v>
      </c>
      <c r="F141" s="251" t="s">
        <v>159</v>
      </c>
      <c r="G141" s="249"/>
      <c r="H141" s="252">
        <v>11.6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154</v>
      </c>
      <c r="AU141" s="258" t="s">
        <v>85</v>
      </c>
      <c r="AV141" s="14" t="s">
        <v>131</v>
      </c>
      <c r="AW141" s="14" t="s">
        <v>31</v>
      </c>
      <c r="AX141" s="14" t="s">
        <v>83</v>
      </c>
      <c r="AY141" s="258" t="s">
        <v>125</v>
      </c>
    </row>
    <row r="142" s="2" customFormat="1" ht="16.5" customHeight="1">
      <c r="A142" s="37"/>
      <c r="B142" s="38"/>
      <c r="C142" s="218" t="s">
        <v>170</v>
      </c>
      <c r="D142" s="218" t="s">
        <v>127</v>
      </c>
      <c r="E142" s="219" t="s">
        <v>176</v>
      </c>
      <c r="F142" s="220" t="s">
        <v>177</v>
      </c>
      <c r="G142" s="221" t="s">
        <v>143</v>
      </c>
      <c r="H142" s="222">
        <v>82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131</v>
      </c>
      <c r="AT142" s="230" t="s">
        <v>127</v>
      </c>
      <c r="AU142" s="230" t="s">
        <v>85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131</v>
      </c>
      <c r="BM142" s="230" t="s">
        <v>286</v>
      </c>
    </row>
    <row r="143" s="13" customFormat="1">
      <c r="A143" s="13"/>
      <c r="B143" s="237"/>
      <c r="C143" s="238"/>
      <c r="D143" s="232" t="s">
        <v>154</v>
      </c>
      <c r="E143" s="239" t="s">
        <v>1</v>
      </c>
      <c r="F143" s="240" t="s">
        <v>287</v>
      </c>
      <c r="G143" s="238"/>
      <c r="H143" s="241">
        <v>82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154</v>
      </c>
      <c r="AU143" s="247" t="s">
        <v>85</v>
      </c>
      <c r="AV143" s="13" t="s">
        <v>85</v>
      </c>
      <c r="AW143" s="13" t="s">
        <v>31</v>
      </c>
      <c r="AX143" s="13" t="s">
        <v>83</v>
      </c>
      <c r="AY143" s="247" t="s">
        <v>125</v>
      </c>
    </row>
    <row r="144" s="2" customFormat="1" ht="16.5" customHeight="1">
      <c r="A144" s="37"/>
      <c r="B144" s="38"/>
      <c r="C144" s="218" t="s">
        <v>175</v>
      </c>
      <c r="D144" s="218" t="s">
        <v>127</v>
      </c>
      <c r="E144" s="219" t="s">
        <v>190</v>
      </c>
      <c r="F144" s="220" t="s">
        <v>191</v>
      </c>
      <c r="G144" s="221" t="s">
        <v>143</v>
      </c>
      <c r="H144" s="222">
        <v>10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85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131</v>
      </c>
      <c r="BM144" s="230" t="s">
        <v>288</v>
      </c>
    </row>
    <row r="145" s="2" customFormat="1" ht="16.5" customHeight="1">
      <c r="A145" s="37"/>
      <c r="B145" s="38"/>
      <c r="C145" s="218" t="s">
        <v>182</v>
      </c>
      <c r="D145" s="218" t="s">
        <v>127</v>
      </c>
      <c r="E145" s="219" t="s">
        <v>194</v>
      </c>
      <c r="F145" s="220" t="s">
        <v>195</v>
      </c>
      <c r="G145" s="221" t="s">
        <v>137</v>
      </c>
      <c r="H145" s="222">
        <v>16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85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131</v>
      </c>
      <c r="BM145" s="230" t="s">
        <v>289</v>
      </c>
    </row>
    <row r="146" s="2" customFormat="1" ht="16.5" customHeight="1">
      <c r="A146" s="37"/>
      <c r="B146" s="38"/>
      <c r="C146" s="218" t="s">
        <v>189</v>
      </c>
      <c r="D146" s="218" t="s">
        <v>127</v>
      </c>
      <c r="E146" s="219" t="s">
        <v>197</v>
      </c>
      <c r="F146" s="220" t="s">
        <v>198</v>
      </c>
      <c r="G146" s="221" t="s">
        <v>137</v>
      </c>
      <c r="H146" s="222">
        <v>16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131</v>
      </c>
      <c r="AT146" s="230" t="s">
        <v>127</v>
      </c>
      <c r="AU146" s="230" t="s">
        <v>85</v>
      </c>
      <c r="AY146" s="16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131</v>
      </c>
      <c r="BM146" s="230" t="s">
        <v>290</v>
      </c>
    </row>
    <row r="147" s="2" customFormat="1" ht="16.5" customHeight="1">
      <c r="A147" s="37"/>
      <c r="B147" s="38"/>
      <c r="C147" s="259" t="s">
        <v>193</v>
      </c>
      <c r="D147" s="259" t="s">
        <v>201</v>
      </c>
      <c r="E147" s="260" t="s">
        <v>202</v>
      </c>
      <c r="F147" s="261" t="s">
        <v>203</v>
      </c>
      <c r="G147" s="262" t="s">
        <v>204</v>
      </c>
      <c r="H147" s="263">
        <v>0.40000000000000002</v>
      </c>
      <c r="I147" s="264"/>
      <c r="J147" s="265">
        <f>ROUND(I147*H147,2)</f>
        <v>0</v>
      </c>
      <c r="K147" s="266"/>
      <c r="L147" s="267"/>
      <c r="M147" s="268" t="s">
        <v>1</v>
      </c>
      <c r="N147" s="269" t="s">
        <v>40</v>
      </c>
      <c r="O147" s="90"/>
      <c r="P147" s="228">
        <f>O147*H147</f>
        <v>0</v>
      </c>
      <c r="Q147" s="228">
        <v>0.001</v>
      </c>
      <c r="R147" s="228">
        <f>Q147*H147</f>
        <v>0.00040000000000000002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175</v>
      </c>
      <c r="AT147" s="230" t="s">
        <v>201</v>
      </c>
      <c r="AU147" s="230" t="s">
        <v>85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131</v>
      </c>
      <c r="BM147" s="230" t="s">
        <v>291</v>
      </c>
    </row>
    <row r="148" s="2" customFormat="1">
      <c r="A148" s="37"/>
      <c r="B148" s="38"/>
      <c r="C148" s="39"/>
      <c r="D148" s="232" t="s">
        <v>133</v>
      </c>
      <c r="E148" s="39"/>
      <c r="F148" s="233" t="s">
        <v>206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133</v>
      </c>
      <c r="AU148" s="16" t="s">
        <v>85</v>
      </c>
    </row>
    <row r="149" s="13" customFormat="1">
      <c r="A149" s="13"/>
      <c r="B149" s="237"/>
      <c r="C149" s="238"/>
      <c r="D149" s="232" t="s">
        <v>154</v>
      </c>
      <c r="E149" s="238"/>
      <c r="F149" s="240" t="s">
        <v>292</v>
      </c>
      <c r="G149" s="238"/>
      <c r="H149" s="241">
        <v>0.40000000000000002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154</v>
      </c>
      <c r="AU149" s="247" t="s">
        <v>85</v>
      </c>
      <c r="AV149" s="13" t="s">
        <v>85</v>
      </c>
      <c r="AW149" s="13" t="s">
        <v>4</v>
      </c>
      <c r="AX149" s="13" t="s">
        <v>83</v>
      </c>
      <c r="AY149" s="247" t="s">
        <v>125</v>
      </c>
    </row>
    <row r="150" s="2" customFormat="1" ht="16.5" customHeight="1">
      <c r="A150" s="37"/>
      <c r="B150" s="38"/>
      <c r="C150" s="218" t="s">
        <v>8</v>
      </c>
      <c r="D150" s="218" t="s">
        <v>127</v>
      </c>
      <c r="E150" s="219" t="s">
        <v>209</v>
      </c>
      <c r="F150" s="220" t="s">
        <v>210</v>
      </c>
      <c r="G150" s="221" t="s">
        <v>137</v>
      </c>
      <c r="H150" s="222">
        <v>16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85</v>
      </c>
      <c r="AY150" s="16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131</v>
      </c>
      <c r="BM150" s="230" t="s">
        <v>293</v>
      </c>
    </row>
    <row r="151" s="2" customFormat="1">
      <c r="A151" s="37"/>
      <c r="B151" s="38"/>
      <c r="C151" s="39"/>
      <c r="D151" s="232" t="s">
        <v>133</v>
      </c>
      <c r="E151" s="39"/>
      <c r="F151" s="233" t="s">
        <v>212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133</v>
      </c>
      <c r="AU151" s="16" t="s">
        <v>85</v>
      </c>
    </row>
    <row r="152" s="12" customFormat="1" ht="22.8" customHeight="1">
      <c r="A152" s="12"/>
      <c r="B152" s="202"/>
      <c r="C152" s="203"/>
      <c r="D152" s="204" t="s">
        <v>74</v>
      </c>
      <c r="E152" s="216" t="s">
        <v>131</v>
      </c>
      <c r="F152" s="216" t="s">
        <v>213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SUM(P153:P156)</f>
        <v>0</v>
      </c>
      <c r="Q152" s="210"/>
      <c r="R152" s="211">
        <f>SUM(R153:R156)</f>
        <v>147.84</v>
      </c>
      <c r="S152" s="210"/>
      <c r="T152" s="212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83</v>
      </c>
      <c r="AT152" s="214" t="s">
        <v>74</v>
      </c>
      <c r="AU152" s="214" t="s">
        <v>83</v>
      </c>
      <c r="AY152" s="213" t="s">
        <v>125</v>
      </c>
      <c r="BK152" s="215">
        <f>SUM(BK153:BK156)</f>
        <v>0</v>
      </c>
    </row>
    <row r="153" s="2" customFormat="1" ht="21.75" customHeight="1">
      <c r="A153" s="37"/>
      <c r="B153" s="38"/>
      <c r="C153" s="218" t="s">
        <v>200</v>
      </c>
      <c r="D153" s="218" t="s">
        <v>127</v>
      </c>
      <c r="E153" s="219" t="s">
        <v>215</v>
      </c>
      <c r="F153" s="220" t="s">
        <v>216</v>
      </c>
      <c r="G153" s="221" t="s">
        <v>143</v>
      </c>
      <c r="H153" s="222">
        <v>70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40</v>
      </c>
      <c r="O153" s="90"/>
      <c r="P153" s="228">
        <f>O153*H153</f>
        <v>0</v>
      </c>
      <c r="Q153" s="228">
        <v>1.8480000000000001</v>
      </c>
      <c r="R153" s="228">
        <f>Q153*H153</f>
        <v>129.36000000000001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131</v>
      </c>
      <c r="AT153" s="230" t="s">
        <v>127</v>
      </c>
      <c r="AU153" s="230" t="s">
        <v>85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131</v>
      </c>
      <c r="BM153" s="230" t="s">
        <v>294</v>
      </c>
    </row>
    <row r="154" s="13" customFormat="1">
      <c r="A154" s="13"/>
      <c r="B154" s="237"/>
      <c r="C154" s="238"/>
      <c r="D154" s="232" t="s">
        <v>154</v>
      </c>
      <c r="E154" s="239" t="s">
        <v>1</v>
      </c>
      <c r="F154" s="240" t="s">
        <v>295</v>
      </c>
      <c r="G154" s="238"/>
      <c r="H154" s="241">
        <v>70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154</v>
      </c>
      <c r="AU154" s="247" t="s">
        <v>85</v>
      </c>
      <c r="AV154" s="13" t="s">
        <v>85</v>
      </c>
      <c r="AW154" s="13" t="s">
        <v>31</v>
      </c>
      <c r="AX154" s="13" t="s">
        <v>83</v>
      </c>
      <c r="AY154" s="247" t="s">
        <v>125</v>
      </c>
    </row>
    <row r="155" s="2" customFormat="1" ht="21.75" customHeight="1">
      <c r="A155" s="37"/>
      <c r="B155" s="38"/>
      <c r="C155" s="218" t="s">
        <v>208</v>
      </c>
      <c r="D155" s="218" t="s">
        <v>127</v>
      </c>
      <c r="E155" s="219" t="s">
        <v>225</v>
      </c>
      <c r="F155" s="220" t="s">
        <v>226</v>
      </c>
      <c r="G155" s="221" t="s">
        <v>143</v>
      </c>
      <c r="H155" s="222">
        <v>12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1.54</v>
      </c>
      <c r="R155" s="228">
        <f>Q155*H155</f>
        <v>18.48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131</v>
      </c>
      <c r="AT155" s="230" t="s">
        <v>127</v>
      </c>
      <c r="AU155" s="230" t="s">
        <v>85</v>
      </c>
      <c r="AY155" s="16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131</v>
      </c>
      <c r="BM155" s="230" t="s">
        <v>296</v>
      </c>
    </row>
    <row r="156" s="13" customFormat="1">
      <c r="A156" s="13"/>
      <c r="B156" s="237"/>
      <c r="C156" s="238"/>
      <c r="D156" s="232" t="s">
        <v>154</v>
      </c>
      <c r="E156" s="239" t="s">
        <v>1</v>
      </c>
      <c r="F156" s="240" t="s">
        <v>297</v>
      </c>
      <c r="G156" s="238"/>
      <c r="H156" s="241">
        <v>12</v>
      </c>
      <c r="I156" s="242"/>
      <c r="J156" s="238"/>
      <c r="K156" s="238"/>
      <c r="L156" s="243"/>
      <c r="M156" s="275"/>
      <c r="N156" s="276"/>
      <c r="O156" s="276"/>
      <c r="P156" s="276"/>
      <c r="Q156" s="276"/>
      <c r="R156" s="276"/>
      <c r="S156" s="276"/>
      <c r="T156" s="27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154</v>
      </c>
      <c r="AU156" s="247" t="s">
        <v>85</v>
      </c>
      <c r="AV156" s="13" t="s">
        <v>85</v>
      </c>
      <c r="AW156" s="13" t="s">
        <v>31</v>
      </c>
      <c r="AX156" s="13" t="s">
        <v>83</v>
      </c>
      <c r="AY156" s="247" t="s">
        <v>125</v>
      </c>
    </row>
    <row r="157" s="2" customFormat="1" ht="6.96" customHeight="1">
      <c r="A157" s="37"/>
      <c r="B157" s="65"/>
      <c r="C157" s="66"/>
      <c r="D157" s="66"/>
      <c r="E157" s="66"/>
      <c r="F157" s="66"/>
      <c r="G157" s="66"/>
      <c r="H157" s="66"/>
      <c r="I157" s="66"/>
      <c r="J157" s="66"/>
      <c r="K157" s="66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ZW7kIg3vtO2r/a8y6eXaGPRS7drv+0+yXJdg8uo9tXmYRun2AxZpVb+bcfNYKym/9I5Ci0jzeODsqJHzDzFzPg==" hashValue="KYzQJ08R8s189H3L6Ha5PP0ERv/k+ERnO3AT5wK3XeqndKGhQs9TprItyK87N1R6pavM+V1+I9/+cQgktkocXw==" algorithmName="SHA-512" password="CC35"/>
  <autoFilter ref="C118:K15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– Stachovice - Fulnek, km 6,005 - 10,140,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298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ROUND((SUM(BE118:BE138)),  2)</f>
        <v>0</v>
      </c>
      <c r="G33" s="37"/>
      <c r="H33" s="37"/>
      <c r="I33" s="154">
        <v>0.20999999999999999</v>
      </c>
      <c r="J33" s="153">
        <f>ROUND(((SUM(BE118:BE138))*I33),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ROUND((SUM(BF118:BF138)),  2)</f>
        <v>0</v>
      </c>
      <c r="G34" s="37"/>
      <c r="H34" s="37"/>
      <c r="I34" s="154">
        <v>0.12</v>
      </c>
      <c r="J34" s="153">
        <f>ROUND(((SUM(BF118:BF138))*I34),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ROUND((SUM(BH118:BH138)),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– Stachovice - Fulnek, km 6,005 - 10,140,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298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299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Husí potok – Stachovice - Fulnek, km 6,005 - 10,140, odstranění PŠ 09/2024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VRN - Vedlejší rozpočtové náklady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16. 12. 2025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HydroIdea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Ing. Jerzy Nowak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111</v>
      </c>
      <c r="D117" s="193" t="s">
        <v>60</v>
      </c>
      <c r="E117" s="193" t="s">
        <v>56</v>
      </c>
      <c r="F117" s="193" t="s">
        <v>57</v>
      </c>
      <c r="G117" s="193" t="s">
        <v>112</v>
      </c>
      <c r="H117" s="193" t="s">
        <v>113</v>
      </c>
      <c r="I117" s="193" t="s">
        <v>114</v>
      </c>
      <c r="J117" s="194" t="s">
        <v>103</v>
      </c>
      <c r="K117" s="195" t="s">
        <v>115</v>
      </c>
      <c r="L117" s="196"/>
      <c r="M117" s="99" t="s">
        <v>1</v>
      </c>
      <c r="N117" s="100" t="s">
        <v>39</v>
      </c>
      <c r="O117" s="100" t="s">
        <v>116</v>
      </c>
      <c r="P117" s="100" t="s">
        <v>117</v>
      </c>
      <c r="Q117" s="100" t="s">
        <v>118</v>
      </c>
      <c r="R117" s="100" t="s">
        <v>119</v>
      </c>
      <c r="S117" s="100" t="s">
        <v>120</v>
      </c>
      <c r="T117" s="101" t="s">
        <v>121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95</v>
      </c>
      <c r="F119" s="205" t="s">
        <v>96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149</v>
      </c>
      <c r="AT119" s="214" t="s">
        <v>74</v>
      </c>
      <c r="AU119" s="214" t="s">
        <v>75</v>
      </c>
      <c r="AY119" s="213" t="s">
        <v>125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300</v>
      </c>
      <c r="F120" s="216" t="s">
        <v>301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SUM(P121:P138)</f>
        <v>0</v>
      </c>
      <c r="Q120" s="210"/>
      <c r="R120" s="211">
        <f>SUM(R121:R138)</f>
        <v>0</v>
      </c>
      <c r="S120" s="210"/>
      <c r="T120" s="212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149</v>
      </c>
      <c r="AT120" s="214" t="s">
        <v>74</v>
      </c>
      <c r="AU120" s="214" t="s">
        <v>83</v>
      </c>
      <c r="AY120" s="213" t="s">
        <v>125</v>
      </c>
      <c r="BK120" s="215">
        <f>SUM(BK121:BK138)</f>
        <v>0</v>
      </c>
    </row>
    <row r="121" s="2" customFormat="1" ht="16.5" customHeight="1">
      <c r="A121" s="37"/>
      <c r="B121" s="38"/>
      <c r="C121" s="218" t="s">
        <v>83</v>
      </c>
      <c r="D121" s="218" t="s">
        <v>127</v>
      </c>
      <c r="E121" s="219" t="s">
        <v>302</v>
      </c>
      <c r="F121" s="220" t="s">
        <v>303</v>
      </c>
      <c r="G121" s="221" t="s">
        <v>304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305</v>
      </c>
      <c r="AT121" s="230" t="s">
        <v>127</v>
      </c>
      <c r="AU121" s="230" t="s">
        <v>85</v>
      </c>
      <c r="AY121" s="16" t="s">
        <v>125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305</v>
      </c>
      <c r="BM121" s="230" t="s">
        <v>306</v>
      </c>
    </row>
    <row r="122" s="2" customFormat="1">
      <c r="A122" s="37"/>
      <c r="B122" s="38"/>
      <c r="C122" s="39"/>
      <c r="D122" s="232" t="s">
        <v>133</v>
      </c>
      <c r="E122" s="39"/>
      <c r="F122" s="233" t="s">
        <v>307</v>
      </c>
      <c r="G122" s="39"/>
      <c r="H122" s="39"/>
      <c r="I122" s="234"/>
      <c r="J122" s="39"/>
      <c r="K122" s="39"/>
      <c r="L122" s="43"/>
      <c r="M122" s="235"/>
      <c r="N122" s="23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133</v>
      </c>
      <c r="AU122" s="16" t="s">
        <v>85</v>
      </c>
    </row>
    <row r="123" s="2" customFormat="1" ht="16.5" customHeight="1">
      <c r="A123" s="37"/>
      <c r="B123" s="38"/>
      <c r="C123" s="218" t="s">
        <v>85</v>
      </c>
      <c r="D123" s="218" t="s">
        <v>127</v>
      </c>
      <c r="E123" s="219" t="s">
        <v>308</v>
      </c>
      <c r="F123" s="220" t="s">
        <v>309</v>
      </c>
      <c r="G123" s="221" t="s">
        <v>130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131</v>
      </c>
      <c r="AT123" s="230" t="s">
        <v>127</v>
      </c>
      <c r="AU123" s="230" t="s">
        <v>85</v>
      </c>
      <c r="AY123" s="16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131</v>
      </c>
      <c r="BM123" s="230" t="s">
        <v>310</v>
      </c>
    </row>
    <row r="124" s="2" customFormat="1">
      <c r="A124" s="37"/>
      <c r="B124" s="38"/>
      <c r="C124" s="39"/>
      <c r="D124" s="232" t="s">
        <v>133</v>
      </c>
      <c r="E124" s="39"/>
      <c r="F124" s="233" t="s">
        <v>311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133</v>
      </c>
      <c r="AU124" s="16" t="s">
        <v>85</v>
      </c>
    </row>
    <row r="125" s="2" customFormat="1" ht="16.5" customHeight="1">
      <c r="A125" s="37"/>
      <c r="B125" s="38"/>
      <c r="C125" s="218" t="s">
        <v>140</v>
      </c>
      <c r="D125" s="218" t="s">
        <v>127</v>
      </c>
      <c r="E125" s="219" t="s">
        <v>312</v>
      </c>
      <c r="F125" s="220" t="s">
        <v>313</v>
      </c>
      <c r="G125" s="221" t="s">
        <v>130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85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131</v>
      </c>
      <c r="BM125" s="230" t="s">
        <v>314</v>
      </c>
    </row>
    <row r="126" s="2" customFormat="1" ht="16.5" customHeight="1">
      <c r="A126" s="37"/>
      <c r="B126" s="38"/>
      <c r="C126" s="218" t="s">
        <v>131</v>
      </c>
      <c r="D126" s="218" t="s">
        <v>127</v>
      </c>
      <c r="E126" s="219" t="s">
        <v>315</v>
      </c>
      <c r="F126" s="220" t="s">
        <v>316</v>
      </c>
      <c r="G126" s="221" t="s">
        <v>130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305</v>
      </c>
      <c r="AT126" s="230" t="s">
        <v>127</v>
      </c>
      <c r="AU126" s="230" t="s">
        <v>85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305</v>
      </c>
      <c r="BM126" s="230" t="s">
        <v>317</v>
      </c>
    </row>
    <row r="127" s="2" customFormat="1">
      <c r="A127" s="37"/>
      <c r="B127" s="38"/>
      <c r="C127" s="39"/>
      <c r="D127" s="232" t="s">
        <v>133</v>
      </c>
      <c r="E127" s="39"/>
      <c r="F127" s="233" t="s">
        <v>318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133</v>
      </c>
      <c r="AU127" s="16" t="s">
        <v>85</v>
      </c>
    </row>
    <row r="128" s="2" customFormat="1" ht="16.5" customHeight="1">
      <c r="A128" s="37"/>
      <c r="B128" s="38"/>
      <c r="C128" s="218" t="s">
        <v>149</v>
      </c>
      <c r="D128" s="218" t="s">
        <v>127</v>
      </c>
      <c r="E128" s="219" t="s">
        <v>319</v>
      </c>
      <c r="F128" s="220" t="s">
        <v>320</v>
      </c>
      <c r="G128" s="221" t="s">
        <v>130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85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131</v>
      </c>
      <c r="BM128" s="230" t="s">
        <v>321</v>
      </c>
    </row>
    <row r="129" s="2" customFormat="1">
      <c r="A129" s="37"/>
      <c r="B129" s="38"/>
      <c r="C129" s="39"/>
      <c r="D129" s="232" t="s">
        <v>133</v>
      </c>
      <c r="E129" s="39"/>
      <c r="F129" s="233" t="s">
        <v>322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133</v>
      </c>
      <c r="AU129" s="16" t="s">
        <v>85</v>
      </c>
    </row>
    <row r="130" s="2" customFormat="1" ht="16.5" customHeight="1">
      <c r="A130" s="37"/>
      <c r="B130" s="38"/>
      <c r="C130" s="218" t="s">
        <v>160</v>
      </c>
      <c r="D130" s="218" t="s">
        <v>127</v>
      </c>
      <c r="E130" s="219" t="s">
        <v>323</v>
      </c>
      <c r="F130" s="220" t="s">
        <v>324</v>
      </c>
      <c r="G130" s="221" t="s">
        <v>130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305</v>
      </c>
      <c r="AT130" s="230" t="s">
        <v>127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305</v>
      </c>
      <c r="BM130" s="230" t="s">
        <v>325</v>
      </c>
    </row>
    <row r="131" s="2" customFormat="1">
      <c r="A131" s="37"/>
      <c r="B131" s="38"/>
      <c r="C131" s="39"/>
      <c r="D131" s="232" t="s">
        <v>133</v>
      </c>
      <c r="E131" s="39"/>
      <c r="F131" s="233" t="s">
        <v>326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133</v>
      </c>
      <c r="AU131" s="16" t="s">
        <v>85</v>
      </c>
    </row>
    <row r="132" s="2" customFormat="1" ht="24.15" customHeight="1">
      <c r="A132" s="37"/>
      <c r="B132" s="38"/>
      <c r="C132" s="218" t="s">
        <v>170</v>
      </c>
      <c r="D132" s="218" t="s">
        <v>127</v>
      </c>
      <c r="E132" s="219" t="s">
        <v>327</v>
      </c>
      <c r="F132" s="220" t="s">
        <v>328</v>
      </c>
      <c r="G132" s="221" t="s">
        <v>130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85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131</v>
      </c>
      <c r="BM132" s="230" t="s">
        <v>329</v>
      </c>
    </row>
    <row r="133" s="2" customFormat="1" ht="16.5" customHeight="1">
      <c r="A133" s="37"/>
      <c r="B133" s="38"/>
      <c r="C133" s="218" t="s">
        <v>175</v>
      </c>
      <c r="D133" s="218" t="s">
        <v>127</v>
      </c>
      <c r="E133" s="219" t="s">
        <v>330</v>
      </c>
      <c r="F133" s="220" t="s">
        <v>331</v>
      </c>
      <c r="G133" s="221" t="s">
        <v>130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131</v>
      </c>
      <c r="AT133" s="230" t="s">
        <v>127</v>
      </c>
      <c r="AU133" s="230" t="s">
        <v>85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131</v>
      </c>
      <c r="BM133" s="230" t="s">
        <v>332</v>
      </c>
    </row>
    <row r="134" s="2" customFormat="1">
      <c r="A134" s="37"/>
      <c r="B134" s="38"/>
      <c r="C134" s="39"/>
      <c r="D134" s="232" t="s">
        <v>133</v>
      </c>
      <c r="E134" s="39"/>
      <c r="F134" s="233" t="s">
        <v>333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85</v>
      </c>
    </row>
    <row r="135" s="2" customFormat="1" ht="24.15" customHeight="1">
      <c r="A135" s="37"/>
      <c r="B135" s="38"/>
      <c r="C135" s="218" t="s">
        <v>182</v>
      </c>
      <c r="D135" s="218" t="s">
        <v>127</v>
      </c>
      <c r="E135" s="219" t="s">
        <v>334</v>
      </c>
      <c r="F135" s="220" t="s">
        <v>335</v>
      </c>
      <c r="G135" s="221" t="s">
        <v>130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305</v>
      </c>
      <c r="AT135" s="230" t="s">
        <v>127</v>
      </c>
      <c r="AU135" s="230" t="s">
        <v>85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305</v>
      </c>
      <c r="BM135" s="230" t="s">
        <v>336</v>
      </c>
    </row>
    <row r="136" s="2" customFormat="1">
      <c r="A136" s="37"/>
      <c r="B136" s="38"/>
      <c r="C136" s="39"/>
      <c r="D136" s="232" t="s">
        <v>133</v>
      </c>
      <c r="E136" s="39"/>
      <c r="F136" s="233" t="s">
        <v>337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85</v>
      </c>
    </row>
    <row r="137" s="2" customFormat="1" ht="16.5" customHeight="1">
      <c r="A137" s="37"/>
      <c r="B137" s="38"/>
      <c r="C137" s="218" t="s">
        <v>189</v>
      </c>
      <c r="D137" s="218" t="s">
        <v>127</v>
      </c>
      <c r="E137" s="219" t="s">
        <v>338</v>
      </c>
      <c r="F137" s="220" t="s">
        <v>339</v>
      </c>
      <c r="G137" s="221" t="s">
        <v>130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131</v>
      </c>
      <c r="AT137" s="230" t="s">
        <v>127</v>
      </c>
      <c r="AU137" s="230" t="s">
        <v>85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131</v>
      </c>
      <c r="BM137" s="230" t="s">
        <v>340</v>
      </c>
    </row>
    <row r="138" s="2" customFormat="1">
      <c r="A138" s="37"/>
      <c r="B138" s="38"/>
      <c r="C138" s="39"/>
      <c r="D138" s="232" t="s">
        <v>133</v>
      </c>
      <c r="E138" s="39"/>
      <c r="F138" s="233" t="s">
        <v>341</v>
      </c>
      <c r="G138" s="39"/>
      <c r="H138" s="39"/>
      <c r="I138" s="234"/>
      <c r="J138" s="39"/>
      <c r="K138" s="39"/>
      <c r="L138" s="43"/>
      <c r="M138" s="278"/>
      <c r="N138" s="279"/>
      <c r="O138" s="272"/>
      <c r="P138" s="272"/>
      <c r="Q138" s="272"/>
      <c r="R138" s="272"/>
      <c r="S138" s="272"/>
      <c r="T138" s="280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85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VRxMTMezZ5xc05n+HedteC+T3HQm6mrNmI1MttlFzXtJnalEYmkb7aUs/4Echsr46ArIm09TMNv7Lnhzmq045Q==" hashValue="DS6MHbRafMF2OrfJBEfuRxOg96FCoZX3dpBkevUuPuwh3jrLbARxaUQ9/k2WHMw8M8wD+dF0Tvz93lG9Hh+2QA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2026-01-13T05:53:50Z</dcterms:created>
  <dcterms:modified xsi:type="dcterms:W3CDTF">2026-01-13T05:53:53Z</dcterms:modified>
</cp:coreProperties>
</file>